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\\192.168.253.254\server\共有\HP共有\校長会HP掲載情報\アグリマイスター顕彰制度\令和元年\"/>
    </mc:Choice>
  </mc:AlternateContent>
  <xr:revisionPtr revIDLastSave="0" documentId="13_ncr:1_{DB54FFDA-9491-40FA-86AB-37A7E9F13DCB}" xr6:coauthVersionLast="45" xr6:coauthVersionMax="45" xr10:uidLastSave="{00000000-0000-0000-0000-000000000000}"/>
  <bookViews>
    <workbookView xWindow="4380" yWindow="915" windowWidth="22995" windowHeight="13710" xr2:uid="{00000000-000D-0000-FFFF-FFFF00000000}"/>
  </bookViews>
  <sheets>
    <sheet name="区分表Ａ・Ｂ" sheetId="2" r:id="rId1"/>
    <sheet name="区分表Ｃ" sheetId="8" r:id="rId2"/>
    <sheet name="資格用ＤＢ" sheetId="3" state="hidden" r:id="rId3"/>
    <sheet name="ランク用ＤＢ（区分Ａ）" sheetId="5" state="hidden" r:id="rId4"/>
    <sheet name="ランク用ＤＢ（区分B）" sheetId="6" state="hidden" r:id="rId5"/>
    <sheet name="規制用データ" sheetId="4" state="hidden" r:id="rId6"/>
    <sheet name="様式７（証明書）" sheetId="9" state="hidden" r:id="rId7"/>
  </sheets>
  <definedNames>
    <definedName name="_xlnm._FilterDatabase" localSheetId="5" hidden="1">規制用データ!$A$7:$J$7</definedName>
    <definedName name="_xlnm._FilterDatabase" localSheetId="0" hidden="1">区分表Ａ・Ｂ!$A$8:$AI$188</definedName>
    <definedName name="_xlnm._FilterDatabase" localSheetId="1" hidden="1">区分表Ｃ!$A$171:$AI$291</definedName>
    <definedName name="_xlnm.Print_Area" localSheetId="0">区分表Ａ・Ｂ!$B$1:$P$188</definedName>
    <definedName name="_xlnm.Print_Area" localSheetId="6">'様式７（証明書）'!$A$1:$S$46</definedName>
    <definedName name="_xlnm.Print_Titles" localSheetId="0">区分表Ａ・Ｂ!$8:$8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1" i="3" l="1"/>
  <c r="E171" i="3"/>
  <c r="D171" i="3"/>
  <c r="B12" i="9" l="1"/>
  <c r="D98" i="3" l="1"/>
  <c r="D99" i="3"/>
  <c r="D78" i="3"/>
  <c r="D62" i="3"/>
  <c r="D63" i="3"/>
  <c r="D64" i="3"/>
  <c r="D65" i="3"/>
  <c r="D57" i="3"/>
  <c r="D58" i="3"/>
  <c r="D59" i="3"/>
  <c r="D60" i="3"/>
  <c r="D61" i="3"/>
  <c r="F38" i="3" l="1"/>
  <c r="E38" i="3"/>
  <c r="D38" i="3"/>
  <c r="F33" i="3"/>
  <c r="E33" i="3"/>
  <c r="D33" i="3"/>
  <c r="D162" i="3" l="1"/>
  <c r="C189" i="2" l="1"/>
  <c r="O41" i="9" l="1"/>
  <c r="AJ2" i="9" l="1"/>
  <c r="AG2" i="9"/>
  <c r="AI2" i="9"/>
  <c r="AH2" i="9"/>
  <c r="K7" i="9"/>
  <c r="K9" i="9"/>
  <c r="AE2" i="9"/>
  <c r="X63" i="9" l="1"/>
  <c r="X65" i="9"/>
  <c r="Z62" i="9" l="1"/>
  <c r="Y62" i="9" l="1"/>
  <c r="P37" i="9"/>
  <c r="O37" i="9"/>
  <c r="N37" i="9"/>
  <c r="M37" i="9"/>
  <c r="L37" i="9"/>
  <c r="K37" i="9"/>
  <c r="J37" i="9"/>
  <c r="I37" i="9"/>
  <c r="G37" i="9"/>
  <c r="F37" i="9"/>
  <c r="E37" i="9"/>
  <c r="C37" i="9"/>
  <c r="P36" i="9"/>
  <c r="O36" i="9"/>
  <c r="N36" i="9"/>
  <c r="M36" i="9"/>
  <c r="L36" i="9"/>
  <c r="K36" i="9"/>
  <c r="J36" i="9"/>
  <c r="I36" i="9"/>
  <c r="G36" i="9"/>
  <c r="F36" i="9"/>
  <c r="E36" i="9"/>
  <c r="C36" i="9"/>
  <c r="P35" i="9"/>
  <c r="O35" i="9"/>
  <c r="N35" i="9"/>
  <c r="M35" i="9"/>
  <c r="L35" i="9"/>
  <c r="K35" i="9"/>
  <c r="J35" i="9"/>
  <c r="I35" i="9"/>
  <c r="G35" i="9"/>
  <c r="F35" i="9"/>
  <c r="E35" i="9"/>
  <c r="C35" i="9"/>
  <c r="P34" i="9"/>
  <c r="O34" i="9"/>
  <c r="N34" i="9"/>
  <c r="M34" i="9"/>
  <c r="L34" i="9"/>
  <c r="K34" i="9"/>
  <c r="J34" i="9"/>
  <c r="I34" i="9"/>
  <c r="G34" i="9"/>
  <c r="F34" i="9"/>
  <c r="E34" i="9"/>
  <c r="C34" i="9"/>
  <c r="P33" i="9"/>
  <c r="O33" i="9"/>
  <c r="N33" i="9"/>
  <c r="M33" i="9"/>
  <c r="L33" i="9"/>
  <c r="K33" i="9"/>
  <c r="J33" i="9"/>
  <c r="I33" i="9"/>
  <c r="G33" i="9"/>
  <c r="F33" i="9"/>
  <c r="E33" i="9"/>
  <c r="C33" i="9"/>
  <c r="P32" i="9"/>
  <c r="O32" i="9"/>
  <c r="N32" i="9"/>
  <c r="M32" i="9"/>
  <c r="L32" i="9"/>
  <c r="K32" i="9"/>
  <c r="J32" i="9"/>
  <c r="I32" i="9"/>
  <c r="G32" i="9"/>
  <c r="F32" i="9"/>
  <c r="E32" i="9"/>
  <c r="C32" i="9"/>
  <c r="P31" i="9"/>
  <c r="O31" i="9"/>
  <c r="N31" i="9"/>
  <c r="M31" i="9"/>
  <c r="L31" i="9"/>
  <c r="K31" i="9"/>
  <c r="J31" i="9"/>
  <c r="I31" i="9"/>
  <c r="G31" i="9"/>
  <c r="F31" i="9"/>
  <c r="E31" i="9"/>
  <c r="C31" i="9"/>
  <c r="P30" i="9"/>
  <c r="O30" i="9"/>
  <c r="N30" i="9"/>
  <c r="M30" i="9"/>
  <c r="L30" i="9"/>
  <c r="K30" i="9"/>
  <c r="J30" i="9"/>
  <c r="I30" i="9"/>
  <c r="G30" i="9"/>
  <c r="F30" i="9"/>
  <c r="E30" i="9"/>
  <c r="C30" i="9"/>
  <c r="P29" i="9"/>
  <c r="O29" i="9"/>
  <c r="N29" i="9"/>
  <c r="M29" i="9"/>
  <c r="L29" i="9"/>
  <c r="K29" i="9"/>
  <c r="J29" i="9"/>
  <c r="I29" i="9"/>
  <c r="G29" i="9"/>
  <c r="F29" i="9"/>
  <c r="E29" i="9"/>
  <c r="C29" i="9"/>
  <c r="P28" i="9"/>
  <c r="O28" i="9"/>
  <c r="N28" i="9"/>
  <c r="M28" i="9"/>
  <c r="L28" i="9"/>
  <c r="K28" i="9"/>
  <c r="J28" i="9"/>
  <c r="I28" i="9"/>
  <c r="G28" i="9"/>
  <c r="F28" i="9"/>
  <c r="E28" i="9"/>
  <c r="C28" i="9"/>
  <c r="X62" i="9" l="1"/>
  <c r="P9" i="9"/>
  <c r="K10" i="9"/>
  <c r="K5" i="9"/>
  <c r="P17" i="9" l="1"/>
  <c r="O17" i="9"/>
  <c r="N17" i="9"/>
  <c r="M17" i="9"/>
  <c r="L17" i="9"/>
  <c r="K17" i="9"/>
  <c r="J17" i="9"/>
  <c r="I17" i="9"/>
  <c r="G17" i="9"/>
  <c r="F17" i="9"/>
  <c r="E17" i="9"/>
  <c r="P26" i="9"/>
  <c r="O26" i="9"/>
  <c r="N26" i="9"/>
  <c r="M26" i="9"/>
  <c r="L26" i="9"/>
  <c r="K26" i="9"/>
  <c r="J26" i="9"/>
  <c r="I26" i="9"/>
  <c r="G26" i="9"/>
  <c r="F26" i="9"/>
  <c r="E26" i="9"/>
  <c r="C26" i="9"/>
  <c r="P25" i="9"/>
  <c r="O25" i="9"/>
  <c r="N25" i="9"/>
  <c r="M25" i="9"/>
  <c r="L25" i="9"/>
  <c r="K25" i="9"/>
  <c r="J25" i="9"/>
  <c r="I25" i="9"/>
  <c r="G25" i="9"/>
  <c r="F25" i="9"/>
  <c r="E25" i="9"/>
  <c r="C25" i="9"/>
  <c r="P24" i="9"/>
  <c r="O24" i="9"/>
  <c r="N24" i="9"/>
  <c r="M24" i="9"/>
  <c r="L24" i="9"/>
  <c r="K24" i="9"/>
  <c r="J24" i="9"/>
  <c r="I24" i="9"/>
  <c r="G24" i="9"/>
  <c r="F24" i="9"/>
  <c r="E24" i="9"/>
  <c r="C24" i="9"/>
  <c r="P23" i="9"/>
  <c r="O23" i="9"/>
  <c r="N23" i="9"/>
  <c r="M23" i="9"/>
  <c r="L23" i="9"/>
  <c r="K23" i="9"/>
  <c r="J23" i="9"/>
  <c r="I23" i="9"/>
  <c r="G23" i="9"/>
  <c r="F23" i="9"/>
  <c r="E23" i="9"/>
  <c r="C23" i="9"/>
  <c r="P22" i="9"/>
  <c r="O22" i="9"/>
  <c r="N22" i="9"/>
  <c r="M22" i="9"/>
  <c r="L22" i="9"/>
  <c r="K22" i="9"/>
  <c r="J22" i="9"/>
  <c r="I22" i="9"/>
  <c r="G22" i="9"/>
  <c r="F22" i="9"/>
  <c r="E22" i="9"/>
  <c r="C22" i="9"/>
  <c r="P21" i="9"/>
  <c r="O21" i="9"/>
  <c r="N21" i="9"/>
  <c r="M21" i="9"/>
  <c r="L21" i="9"/>
  <c r="K21" i="9"/>
  <c r="J21" i="9"/>
  <c r="I21" i="9"/>
  <c r="G21" i="9"/>
  <c r="F21" i="9"/>
  <c r="E21" i="9"/>
  <c r="C21" i="9"/>
  <c r="P20" i="9"/>
  <c r="O20" i="9"/>
  <c r="N20" i="9"/>
  <c r="M20" i="9"/>
  <c r="L20" i="9"/>
  <c r="K20" i="9"/>
  <c r="J20" i="9"/>
  <c r="I20" i="9"/>
  <c r="G20" i="9"/>
  <c r="F20" i="9"/>
  <c r="E20" i="9"/>
  <c r="C20" i="9"/>
  <c r="P19" i="9"/>
  <c r="O19" i="9"/>
  <c r="N19" i="9"/>
  <c r="M19" i="9"/>
  <c r="L19" i="9"/>
  <c r="K19" i="9"/>
  <c r="J19" i="9"/>
  <c r="I19" i="9"/>
  <c r="G19" i="9"/>
  <c r="F19" i="9"/>
  <c r="E19" i="9"/>
  <c r="C19" i="9"/>
  <c r="P18" i="9"/>
  <c r="O18" i="9"/>
  <c r="N18" i="9"/>
  <c r="M18" i="9"/>
  <c r="L18" i="9"/>
  <c r="K18" i="9"/>
  <c r="J18" i="9"/>
  <c r="I18" i="9"/>
  <c r="G18" i="9"/>
  <c r="F18" i="9"/>
  <c r="E18" i="9"/>
  <c r="C18" i="9"/>
  <c r="C17" i="9"/>
  <c r="D4" i="8" l="1"/>
  <c r="F286" i="3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Q26" i="9" l="1"/>
  <c r="S26" i="9" s="1"/>
  <c r="Q25" i="9"/>
  <c r="S25" i="9" s="1"/>
  <c r="Q24" i="9"/>
  <c r="S24" i="9" s="1"/>
  <c r="Q23" i="9"/>
  <c r="S23" i="9" s="1"/>
  <c r="Q22" i="9"/>
  <c r="S22" i="9" s="1"/>
  <c r="Q21" i="9"/>
  <c r="S21" i="9" s="1"/>
  <c r="Q20" i="9"/>
  <c r="S20" i="9" s="1"/>
  <c r="Q19" i="9"/>
  <c r="S19" i="9" s="1"/>
  <c r="R30" i="9" l="1"/>
  <c r="Q30" i="9"/>
  <c r="S30" i="9" s="1"/>
  <c r="R34" i="9"/>
  <c r="Q34" i="9"/>
  <c r="S34" i="9" s="1"/>
  <c r="R31" i="9"/>
  <c r="Q31" i="9"/>
  <c r="S31" i="9" s="1"/>
  <c r="R35" i="9"/>
  <c r="Q35" i="9"/>
  <c r="S35" i="9" s="1"/>
  <c r="R32" i="9"/>
  <c r="Q32" i="9"/>
  <c r="S32" i="9" s="1"/>
  <c r="R36" i="9"/>
  <c r="Q36" i="9"/>
  <c r="S36" i="9" s="1"/>
  <c r="R29" i="9"/>
  <c r="Q29" i="9"/>
  <c r="S29" i="9" s="1"/>
  <c r="R33" i="9"/>
  <c r="Q33" i="9"/>
  <c r="S33" i="9" s="1"/>
  <c r="R37" i="9"/>
  <c r="Q37" i="9"/>
  <c r="S37" i="9" s="1"/>
  <c r="Q18" i="9"/>
  <c r="S18" i="9" s="1"/>
  <c r="K6" i="9"/>
  <c r="AD2" i="9"/>
  <c r="Q28" i="9"/>
  <c r="S28" i="9" s="1"/>
  <c r="X66" i="9"/>
  <c r="B2" i="4"/>
  <c r="Q17" i="9" l="1"/>
  <c r="S17" i="9" s="1"/>
  <c r="AL2" i="9"/>
  <c r="R17" i="9"/>
  <c r="R28" i="9" l="1"/>
  <c r="R38" i="9" s="1"/>
  <c r="AN2" i="9" s="1"/>
  <c r="D18" i="9"/>
  <c r="K8" i="9" l="1"/>
  <c r="R26" i="9" l="1"/>
  <c r="R25" i="9"/>
  <c r="R24" i="9"/>
  <c r="R23" i="9"/>
  <c r="R22" i="9"/>
  <c r="R21" i="9"/>
  <c r="R20" i="9"/>
  <c r="R19" i="9"/>
  <c r="R18" i="9"/>
  <c r="R27" i="9" l="1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H19" i="9"/>
  <c r="D19" i="9"/>
  <c r="E152" i="3"/>
  <c r="F152" i="3"/>
  <c r="E153" i="3"/>
  <c r="F153" i="3"/>
  <c r="E154" i="3"/>
  <c r="F154" i="3"/>
  <c r="E155" i="3"/>
  <c r="F155" i="3"/>
  <c r="E157" i="3"/>
  <c r="F157" i="3"/>
  <c r="E158" i="3"/>
  <c r="F158" i="3"/>
  <c r="E159" i="3"/>
  <c r="F159" i="3"/>
  <c r="AM2" i="9" l="1"/>
  <c r="R39" i="9"/>
  <c r="X64" i="9" s="1"/>
  <c r="D2" i="4"/>
  <c r="C2" i="4"/>
  <c r="AO2" i="9" l="1"/>
  <c r="X61" i="9"/>
  <c r="M1" i="9"/>
  <c r="AF2" i="9" s="1"/>
  <c r="E2" i="4"/>
  <c r="F2" i="4" s="1"/>
  <c r="A2" i="4" s="1"/>
  <c r="F172" i="3"/>
  <c r="E172" i="3"/>
  <c r="D172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F161" i="3"/>
  <c r="E161" i="3"/>
  <c r="D161" i="3"/>
  <c r="F160" i="3"/>
  <c r="E160" i="3"/>
  <c r="D160" i="3"/>
  <c r="F156" i="3"/>
  <c r="E156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F120" i="3"/>
  <c r="E120" i="3"/>
  <c r="D120" i="3"/>
  <c r="F119" i="3"/>
  <c r="E119" i="3"/>
  <c r="D119" i="3"/>
  <c r="F118" i="3"/>
  <c r="E118" i="3"/>
  <c r="D118" i="3"/>
  <c r="F117" i="3"/>
  <c r="E117" i="3"/>
  <c r="F116" i="3"/>
  <c r="E116" i="3"/>
  <c r="D116" i="3"/>
  <c r="F115" i="3"/>
  <c r="E115" i="3"/>
  <c r="D115" i="3"/>
  <c r="F114" i="3"/>
  <c r="E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F68" i="3"/>
  <c r="E68" i="3"/>
  <c r="F67" i="3"/>
  <c r="E67" i="3"/>
  <c r="D67" i="3"/>
  <c r="F66" i="3"/>
  <c r="E66" i="3"/>
  <c r="D66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7" i="3"/>
  <c r="E37" i="3"/>
  <c r="D37" i="3"/>
  <c r="F36" i="3"/>
  <c r="E36" i="3"/>
  <c r="D36" i="3"/>
  <c r="F35" i="3"/>
  <c r="E35" i="3"/>
  <c r="D35" i="3"/>
  <c r="F34" i="3"/>
  <c r="E34" i="3"/>
  <c r="D34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H18" i="9" s="1"/>
  <c r="E3" i="3"/>
  <c r="D3" i="3"/>
  <c r="F2" i="3"/>
  <c r="E2" i="3"/>
  <c r="D2" i="3"/>
  <c r="D28" i="9" l="1"/>
  <c r="H28" i="9"/>
  <c r="F13" i="9"/>
  <c r="AK2" i="9"/>
  <c r="H17" i="9"/>
  <c r="D17" i="9"/>
</calcChain>
</file>

<file path=xl/sharedStrings.xml><?xml version="1.0" encoding="utf-8"?>
<sst xmlns="http://schemas.openxmlformats.org/spreadsheetml/2006/main" count="4397" uniqueCount="1132">
  <si>
    <t>１</t>
  </si>
  <si>
    <t>２</t>
  </si>
  <si>
    <t>３</t>
  </si>
  <si>
    <t>４</t>
  </si>
  <si>
    <t>男</t>
  </si>
  <si>
    <t>女</t>
  </si>
  <si>
    <t>NO.</t>
  </si>
  <si>
    <t>区分</t>
  </si>
  <si>
    <t>コード</t>
  </si>
  <si>
    <t>資格・検定、競技会等の名称</t>
  </si>
  <si>
    <t>主催団体等</t>
  </si>
  <si>
    <t>取得年月日</t>
  </si>
  <si>
    <t>級・合格・賞</t>
  </si>
  <si>
    <t>ランク</t>
  </si>
  <si>
    <t>得点</t>
  </si>
  <si>
    <t>Ｓ</t>
  </si>
  <si>
    <t>Ａ</t>
  </si>
  <si>
    <t>Ｂ</t>
  </si>
  <si>
    <t>Ｃ</t>
  </si>
  <si>
    <t>Ｄ</t>
  </si>
  <si>
    <t>Ｅ</t>
  </si>
  <si>
    <t>Ｆ</t>
  </si>
  <si>
    <t>中級</t>
  </si>
  <si>
    <t>初級</t>
  </si>
  <si>
    <t>区　分　Ａ　合　計　得　点　　　　　　　　　</t>
  </si>
  <si>
    <t>区　分　Ｂ　合　計　得　点　　　　　　　　　　</t>
  </si>
  <si>
    <t>合　計　得　点　　　　　　　　　　</t>
  </si>
  <si>
    <t>番号</t>
  </si>
  <si>
    <t>資格・検定試験等の名称</t>
  </si>
  <si>
    <t>主 催 団 体 等</t>
  </si>
  <si>
    <t>特級</t>
  </si>
  <si>
    <t>上級</t>
  </si>
  <si>
    <t>A</t>
  </si>
  <si>
    <t>FFJ検定</t>
  </si>
  <si>
    <t>日本学校農業クラブ連盟</t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</si>
  <si>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</si>
  <si>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</si>
  <si>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</si>
  <si>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</si>
  <si>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</si>
  <si>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</si>
  <si>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</si>
  <si>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</si>
  <si>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</si>
  <si>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農業プロジェクト発表会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</si>
  <si>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</si>
  <si>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</si>
  <si>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</si>
  <si>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</si>
  <si>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</si>
  <si>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</si>
  <si>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校内参加</t>
  </si>
  <si>
    <t>農業意見発表会</t>
  </si>
  <si>
    <t>平板測量競技会</t>
  </si>
  <si>
    <t>日本学校農業クラブ連盟/県学校農業クラブ連盟</t>
  </si>
  <si>
    <t>家畜審査競技会</t>
  </si>
  <si>
    <t>農業鑑定競技会（全国大会）</t>
  </si>
  <si>
    <t>最優秀賞</t>
  </si>
  <si>
    <t>優秀賞</t>
  </si>
  <si>
    <t>農業情報処理競技会</t>
  </si>
  <si>
    <t>優秀賞・地区最優秀</t>
  </si>
  <si>
    <t>地区優秀・県最優秀</t>
  </si>
  <si>
    <t>県優秀</t>
  </si>
  <si>
    <t>学校代表</t>
  </si>
  <si>
    <t>食の検定　食農級</t>
  </si>
  <si>
    <t>一般社団法人　食の検定協会</t>
  </si>
  <si>
    <t>１級</t>
  </si>
  <si>
    <t>２級</t>
  </si>
  <si>
    <t>３級</t>
  </si>
  <si>
    <t>「食の6次産業化プロデューサー（愛称：食Pro.）」</t>
  </si>
  <si>
    <t>レベル１</t>
  </si>
  <si>
    <t>日本農業技術検定</t>
  </si>
  <si>
    <t>日本農業技術検定協会</t>
  </si>
  <si>
    <t>バイオ技術者認定試験</t>
  </si>
  <si>
    <t>土壌医検定試験</t>
  </si>
  <si>
    <t>室内園芸装飾技能検定</t>
  </si>
  <si>
    <t>フラワーデザイン検定</t>
  </si>
  <si>
    <t>３級以上</t>
  </si>
  <si>
    <t>フラワー装飾技能士（フラワー装飾作業）</t>
  </si>
  <si>
    <t>ｶﾗｰｺｰﾃﾞｨﾈｰﾀｰ検定</t>
  </si>
  <si>
    <t>都道府県商工会議所</t>
  </si>
  <si>
    <t>２級以上</t>
  </si>
  <si>
    <t>色彩検定</t>
  </si>
  <si>
    <t>３ 級</t>
  </si>
  <si>
    <t>合格</t>
  </si>
  <si>
    <t>日本愛玩動物協会</t>
  </si>
  <si>
    <t>準二級愛玩動物飼養管理士</t>
  </si>
  <si>
    <t>家畜商</t>
  </si>
  <si>
    <t>動物愛護推進員</t>
  </si>
  <si>
    <t>動物愛護社会化検定（犬の飼い主検定）</t>
  </si>
  <si>
    <t>専門級</t>
  </si>
  <si>
    <t>基礎級</t>
  </si>
  <si>
    <t>家畜人工授精師</t>
  </si>
  <si>
    <t>家畜保健衛生所</t>
  </si>
  <si>
    <t>販売士検定試験</t>
  </si>
  <si>
    <t>日本商工会議所</t>
  </si>
  <si>
    <t>食生活アドバイザー</t>
  </si>
  <si>
    <t>食品衛生責任者</t>
  </si>
  <si>
    <t>測量士・測量士補</t>
  </si>
  <si>
    <t xml:space="preserve">国土交通省国土地理院 </t>
  </si>
  <si>
    <t>測量士</t>
  </si>
  <si>
    <t>測量士補</t>
  </si>
  <si>
    <t>造園技能検定</t>
  </si>
  <si>
    <t>レタリング技能検定試験</t>
  </si>
  <si>
    <t>実務技能検定協会</t>
  </si>
  <si>
    <t>４級</t>
  </si>
  <si>
    <t>トレース技能検定試験</t>
  </si>
  <si>
    <t>グリーンセーバー検定</t>
  </si>
  <si>
    <t>樹木・環境ネットワーク協会</t>
  </si>
  <si>
    <t>アドバンス</t>
  </si>
  <si>
    <t>ベーシック</t>
  </si>
  <si>
    <t>玉掛け特別教育講習(１ﾄﾝ未満)</t>
  </si>
  <si>
    <t>労働安全衛生法に基づく特別教育を実施する団体</t>
  </si>
  <si>
    <t>修了</t>
  </si>
  <si>
    <t>移動式ｸﾚｰﾝ特別教育講習(1ｔ未満)</t>
  </si>
  <si>
    <t>固定式ｸﾚｰﾝ特別教育講習（５ｔ未満)</t>
  </si>
  <si>
    <t>移動式クレーン運転実技教育(つり上げ荷重5t以上、免許)</t>
  </si>
  <si>
    <t>労働安全衛生法に基づく実技教習を実施する団体</t>
  </si>
  <si>
    <t>小型移動式ｸﾚｰﾝ運転技能講習(つり上げ荷重1t以上5t未満)</t>
  </si>
  <si>
    <t>労働安全衛生法に基づく技能講習を実施する団体</t>
  </si>
  <si>
    <t>小型フォークリフト特別教育講習（１ｔ未満）</t>
  </si>
  <si>
    <t>フォークリフト運転技能講習（１t以上)</t>
  </si>
  <si>
    <t>締固用機械(ローラー)特別教育</t>
  </si>
  <si>
    <t>高所作業車運転技能講習(10ｍ以上)</t>
  </si>
  <si>
    <t>小型高所作業車特別教育(10ｍ未満）</t>
  </si>
  <si>
    <t>刈払機取扱作業安全衛生教育</t>
  </si>
  <si>
    <t>労働安全衛生法に基づく安全衛生教育を実施する団体</t>
  </si>
  <si>
    <t>小型車両系建設機械特別教育講習（３トン未満）</t>
  </si>
  <si>
    <t>車両系建設機械技能講習（３トン以上）</t>
  </si>
  <si>
    <t>振動工具取扱作業安全衛生教育</t>
  </si>
  <si>
    <t>チェーンソー安全衛生教育</t>
  </si>
  <si>
    <t>機械加工技能士</t>
  </si>
  <si>
    <t>機械保全技能士</t>
  </si>
  <si>
    <t>機械検査技能士</t>
  </si>
  <si>
    <t>家庭科食物調理技術検定</t>
  </si>
  <si>
    <t>全国高等学校家庭科教育振興会</t>
  </si>
  <si>
    <t>１ 級</t>
  </si>
  <si>
    <t>２ 級</t>
  </si>
  <si>
    <t>４ 級</t>
  </si>
  <si>
    <t>家庭科被服製作技術検定（洋服）</t>
  </si>
  <si>
    <t>家庭科被服製作技術検定（被服製作）</t>
  </si>
  <si>
    <t>家庭科保育技術検定</t>
  </si>
  <si>
    <t>毒物劇物取扱者</t>
  </si>
  <si>
    <t>都道府県知事</t>
  </si>
  <si>
    <t>一般合格</t>
  </si>
  <si>
    <t>農業・特定合格</t>
  </si>
  <si>
    <t>危険物取扱者</t>
  </si>
  <si>
    <t>甲種</t>
  </si>
  <si>
    <t>乙種</t>
  </si>
  <si>
    <t>丙種</t>
  </si>
  <si>
    <t>特定化学物質等作業主任者技能講習</t>
  </si>
  <si>
    <t>有機溶剤作業主任者技能講習</t>
  </si>
  <si>
    <t>普通第一種圧力容器取扱作業主任技術講習</t>
  </si>
  <si>
    <t>潜水士</t>
  </si>
  <si>
    <t>安全衛生技術試験協会（厚生労働省）</t>
  </si>
  <si>
    <t>B</t>
  </si>
  <si>
    <t>全国高校生フラワーアレンジメントコンテスト</t>
  </si>
  <si>
    <t>全国造園デザインコンクール</t>
  </si>
  <si>
    <t>入 選</t>
  </si>
  <si>
    <t>佳 作</t>
  </si>
  <si>
    <t>フラワーアレンジメント競技会</t>
  </si>
  <si>
    <t>日本学生科学賞</t>
  </si>
  <si>
    <t>読売新聞社</t>
  </si>
  <si>
    <t>内閣総理大臣賞</t>
  </si>
  <si>
    <t>入賞</t>
  </si>
  <si>
    <t>入選</t>
  </si>
  <si>
    <t>日本ホルスタイン登録協会乳牛体型審査</t>
  </si>
  <si>
    <t xml:space="preserve">日本ホルスタイン登録協会 </t>
  </si>
  <si>
    <t>エクセレント</t>
  </si>
  <si>
    <t>８９点～８５点</t>
  </si>
  <si>
    <t>８４点～８０点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</si>
  <si>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</si>
  <si>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</si>
  <si>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</si>
  <si>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</si>
  <si>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</si>
  <si>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</si>
  <si>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和牛共進会（県大会）</t>
  </si>
  <si>
    <t>全国和牛登録協会</t>
  </si>
  <si>
    <t>毎日農業記録賞</t>
  </si>
  <si>
    <t>毎日新聞社</t>
  </si>
  <si>
    <t>奨励賞</t>
  </si>
  <si>
    <t>優良賞</t>
  </si>
  <si>
    <t>バイオ甲子園</t>
  </si>
  <si>
    <t>バイオテクノロジー研究推進会</t>
  </si>
  <si>
    <t>最優秀</t>
  </si>
  <si>
    <t>優秀</t>
  </si>
  <si>
    <t>農業高校生意見文全国コンクール</t>
  </si>
  <si>
    <t>全国農業高校お米甲子園</t>
  </si>
  <si>
    <t>金賞</t>
  </si>
  <si>
    <t>上位２０校</t>
  </si>
  <si>
    <t>森の聞き書き甲子園</t>
  </si>
  <si>
    <t>代表作品（数点）</t>
  </si>
  <si>
    <t>ご当地！絶品うまいもん甲子園</t>
  </si>
  <si>
    <t>農林水産省／一般社団法人全国食の甲子園協会</t>
  </si>
  <si>
    <t>優勝</t>
  </si>
  <si>
    <t>全国高校生みんなＤＥ笑顔プロジェクト</t>
  </si>
  <si>
    <t>全国農協中央会・文部科学省・農林水産省</t>
  </si>
  <si>
    <t>米粉の名人料理グランプリ</t>
  </si>
  <si>
    <t>NPO法人国内産米粉促進ネットワーク</t>
  </si>
  <si>
    <t>全国高校生ソバ打ち選手権</t>
  </si>
  <si>
    <t>社団法人日本麺類業団体連合会</t>
  </si>
  <si>
    <t>高校生ビジネスプラングランプリ</t>
  </si>
  <si>
    <t>日本政策金融公庫</t>
  </si>
  <si>
    <t>ホルスタインブラックアンドホワイトショー</t>
  </si>
  <si>
    <t>全国ホルスタイン改良協議会</t>
  </si>
  <si>
    <t>グランドチャンピオン</t>
  </si>
  <si>
    <t>各部チャンピオン</t>
  </si>
  <si>
    <t>特別賞</t>
  </si>
  <si>
    <t>ＮＦＤ全国高校生フラワーデザインコンテスト</t>
  </si>
  <si>
    <t>公益社団法人日本フラワーデザイナー協会</t>
  </si>
  <si>
    <t>技能五輪全国大会</t>
  </si>
  <si>
    <t>中央職業能力開発協会</t>
  </si>
  <si>
    <t>１位</t>
  </si>
  <si>
    <t>2･3位</t>
  </si>
  <si>
    <t>敢闘賞</t>
  </si>
  <si>
    <t>学生優秀賞</t>
  </si>
  <si>
    <t>数学検定</t>
  </si>
  <si>
    <t>準１級</t>
  </si>
  <si>
    <t>準２級</t>
  </si>
  <si>
    <t>弁論大会</t>
  </si>
  <si>
    <t>高文連</t>
  </si>
  <si>
    <t>高校生文化大賞</t>
  </si>
  <si>
    <t>産経新聞社</t>
  </si>
  <si>
    <t>税の作文コンクール</t>
  </si>
  <si>
    <t>国税庁</t>
  </si>
  <si>
    <t>国税庁長官賞</t>
  </si>
  <si>
    <t>国税局長賞</t>
  </si>
  <si>
    <t>税務署長賞</t>
  </si>
  <si>
    <t>全国高等学校英語スピーチコンテスト</t>
  </si>
  <si>
    <t>入 賞</t>
  </si>
  <si>
    <t>ホームプロジェクト・学校家庭クラブ研究発表</t>
  </si>
  <si>
    <t>県
最優秀賞</t>
  </si>
  <si>
    <t>県入賞</t>
  </si>
  <si>
    <t>全国高校生料理コンクール</t>
  </si>
  <si>
    <t>全国高等学校家庭クラブ連盟</t>
  </si>
  <si>
    <t>全国高校生クリエイティブコンテスト</t>
  </si>
  <si>
    <t>文部科学大臣賞</t>
  </si>
  <si>
    <t>佳作</t>
  </si>
  <si>
    <t>全国高等学校情報処理競技大会</t>
  </si>
  <si>
    <t>団体入賞
個人入賞</t>
  </si>
  <si>
    <t>ICTプロフェシエンシー検定（P検）</t>
  </si>
  <si>
    <t>日本語ワープロ検定試験</t>
  </si>
  <si>
    <t>日本情報処理検定協会</t>
  </si>
  <si>
    <t>プレゼンテーション作成検定試験</t>
  </si>
  <si>
    <t>文書デザイン検定試験</t>
  </si>
  <si>
    <t>ホームページ作成検定試験</t>
  </si>
  <si>
    <t>情報処理技能検定試験（全種目）</t>
  </si>
  <si>
    <t>１級以上</t>
  </si>
  <si>
    <t>日商ＰＣ検定試験（全種目）</t>
  </si>
  <si>
    <t>ﾍﾞｰｼｯｸ</t>
  </si>
  <si>
    <t>パソコンスピード検定試験</t>
  </si>
  <si>
    <t>日本語文書処理技能検定</t>
  </si>
  <si>
    <t>日本商工会議所　　</t>
  </si>
  <si>
    <t>情報処理技能検定試験（表計算）</t>
  </si>
  <si>
    <t>情報処理検定（データベース）</t>
  </si>
  <si>
    <t>情報処理技能検定試験</t>
  </si>
  <si>
    <t>簿記検定試験</t>
  </si>
  <si>
    <t>簿記能力検定試験</t>
  </si>
  <si>
    <t>全国経理教育協会</t>
  </si>
  <si>
    <t>2級</t>
  </si>
  <si>
    <t>ガス溶接特別教育講習</t>
  </si>
  <si>
    <t>アーク溶接特別教育講習</t>
  </si>
  <si>
    <t>ボイラー技士</t>
  </si>
  <si>
    <t>（社）日本ボイラ協会、（財）安全衛生技術試験協会</t>
  </si>
  <si>
    <t>１級学科</t>
  </si>
  <si>
    <t>小型ボイラー取扱特別講習</t>
  </si>
  <si>
    <t>グラインダ特別教育</t>
  </si>
  <si>
    <t>厚生労働省許可・労働基準局主管労働技能講習協会・労働安全衛生管理協会</t>
  </si>
  <si>
    <t>リビングスタイリスト試験</t>
  </si>
  <si>
    <t>日本ライフスタイル協会</t>
  </si>
  <si>
    <t>1級</t>
  </si>
  <si>
    <t>訪問介護員養成研修</t>
  </si>
  <si>
    <t>県福祉部長寿社会政策課</t>
  </si>
  <si>
    <t>福祉住環境ｺｰﾃﾞｨﾈｰﾀｰ検定</t>
  </si>
  <si>
    <t>手話技能検定</t>
  </si>
  <si>
    <t>手話技能検定協会</t>
  </si>
  <si>
    <t>５級</t>
  </si>
  <si>
    <t>６級</t>
  </si>
  <si>
    <t>レース編物技能検定</t>
  </si>
  <si>
    <t>日本編物検定協会（文部科学省）</t>
  </si>
  <si>
    <t>繊維製品品質管理士試験（ＴＥＳ・テス）</t>
  </si>
  <si>
    <t>織物設計検定</t>
  </si>
  <si>
    <t>日本繊維工業教育研究会</t>
  </si>
  <si>
    <t>染色検定</t>
  </si>
  <si>
    <t>ベネッセ</t>
  </si>
  <si>
    <t>日本漢字能力検定試験</t>
  </si>
  <si>
    <t>日本漢字能力検定協会</t>
  </si>
  <si>
    <t>１級・準一級</t>
  </si>
  <si>
    <t>リスニング英語検定</t>
  </si>
  <si>
    <t>全国工業高等学校長協会</t>
  </si>
  <si>
    <t>実用英語技能検定試験</t>
  </si>
  <si>
    <t>日本英語検定協会</t>
  </si>
  <si>
    <t>英語検定試験</t>
  </si>
  <si>
    <t>ビジネス英語検定</t>
  </si>
  <si>
    <t>計算技術検定試験</t>
  </si>
  <si>
    <t>情報技術検定</t>
  </si>
  <si>
    <t>特別表彰</t>
  </si>
  <si>
    <t>パソコン利用技術検定</t>
  </si>
  <si>
    <t>ＣＧエンジニア検定部門(ＣＧ部門・画像処理部門）</t>
  </si>
  <si>
    <t>エキスパート</t>
  </si>
  <si>
    <t>各検定職種（機械加工・とび・情報配線施行など）</t>
  </si>
  <si>
    <t>県職業能力開発協会、高度情報通信推進協議会等の指定試験機関</t>
  </si>
  <si>
    <t>ワープロ実務検定試験</t>
  </si>
  <si>
    <t>ビジネス文書実務検定試験</t>
  </si>
  <si>
    <t>ビジネス文書検定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</si>
  <si>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</si>
  <si>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</si>
  <si>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</si>
  <si>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</si>
  <si>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</si>
  <si>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</si>
  <si>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</si>
  <si>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</si>
  <si>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ビジネス文書実務検定（ビジネス文書部門）</t>
  </si>
  <si>
    <t>ビジネス文書実務検定（速度部門・日本語問題）</t>
  </si>
  <si>
    <t>ビジネス文書実務検定（速度部門・英語問題）</t>
  </si>
  <si>
    <t>簿記実務検定試験</t>
  </si>
  <si>
    <t>商業経済検定試験</t>
  </si>
  <si>
    <t>簿記実務検定（会計）</t>
  </si>
  <si>
    <t>簿記実務検定（原価計算）</t>
  </si>
  <si>
    <t>会計実務検定（財務会計論）</t>
  </si>
  <si>
    <t>会計実務検定（財務諸表分析）</t>
  </si>
  <si>
    <t>秘書検定</t>
  </si>
  <si>
    <t>準１級以上</t>
  </si>
  <si>
    <t>ビジネス実務マナー検定</t>
  </si>
  <si>
    <t>サービス接遇検定</t>
  </si>
  <si>
    <t>珠算・電卓実務検定試験</t>
  </si>
  <si>
    <t>総合１級</t>
  </si>
  <si>
    <t>１級科目
総合２級</t>
  </si>
  <si>
    <t>２級科目
総合３級</t>
  </si>
  <si>
    <t>珠算検定</t>
  </si>
  <si>
    <t>全国商工会連合会</t>
  </si>
  <si>
    <t>C</t>
  </si>
  <si>
    <t>和牛共進会全国大会</t>
  </si>
  <si>
    <t>和牛共進会地区大会</t>
  </si>
  <si>
    <t>ＪＡグループ和牛育成管理共進会和牛審査競技会</t>
  </si>
  <si>
    <t>ＪＡ7</t>
  </si>
  <si>
    <t>全国農業高校　お米甲子園</t>
  </si>
  <si>
    <t>世界らん展　日本大賞</t>
  </si>
  <si>
    <t>世界らん展日本大賞実行委員会（読売新聞、NHK)</t>
  </si>
  <si>
    <t>準優良賞以上</t>
  </si>
  <si>
    <t>特別奨励賞以上</t>
  </si>
  <si>
    <t>フードアクションニッポンアワード</t>
  </si>
  <si>
    <t>フードアクションニッポンアワード実行委員会</t>
  </si>
  <si>
    <t>全国学芸サイエンスコンクール</t>
  </si>
  <si>
    <t>旺文社</t>
  </si>
  <si>
    <t>「私のしごと」作文コンクール</t>
  </si>
  <si>
    <t>特定非営利活動法人仕事の架け橋</t>
  </si>
  <si>
    <t>感動作文コンクール</t>
  </si>
  <si>
    <t>公益財団法人上廣倫理財団</t>
  </si>
  <si>
    <t>若武者育成塾</t>
  </si>
  <si>
    <t>アサヒビール</t>
  </si>
  <si>
    <t>努力賞</t>
  </si>
  <si>
    <t>全国英語教育研究団体連合会</t>
  </si>
  <si>
    <t>高校生ものづくりコンテスト</t>
  </si>
  <si>
    <t>１位大臣賞</t>
  </si>
  <si>
    <t>２・３位</t>
  </si>
  <si>
    <t>ブロック優勝</t>
  </si>
  <si>
    <t>地区優勝</t>
  </si>
  <si>
    <t>地区入賞</t>
  </si>
  <si>
    <t>生徒商業研究発表大会</t>
  </si>
  <si>
    <t>全国商業高等学校協会/県商業教育研究会</t>
  </si>
  <si>
    <t>福井県高等学校英作文コンテスト</t>
  </si>
  <si>
    <t>福井県高教研・福井県高文連英語部会、福井県英語研究会</t>
  </si>
  <si>
    <t>福井県高等学校英語弁論大会</t>
  </si>
  <si>
    <t>福井県高文連英語部会、福井県英語研究会</t>
  </si>
  <si>
    <t>地域チャレンジコンテスト</t>
  </si>
  <si>
    <t>住信ＳＢＩネット銀行株式会社</t>
  </si>
  <si>
    <t>全国高校生ﾊﾟﾝコンテスト</t>
  </si>
  <si>
    <t>伊豆の国ﾊﾟﾝ祖のﾊﾟﾝ祭実行委員会</t>
  </si>
  <si>
    <t>福井スウィーツグランプリ</t>
  </si>
  <si>
    <t>福井スウィーツグランプリ実行委員会</t>
  </si>
  <si>
    <t>森林の流域管理システム推進発表会</t>
  </si>
  <si>
    <t>九州森林管理局</t>
  </si>
  <si>
    <t>九州森林管理局長賞</t>
  </si>
  <si>
    <t>福井県ボランティア作文コンクール</t>
  </si>
  <si>
    <t>（社）福井県社会福祉協議会</t>
  </si>
  <si>
    <t>愛知県高等学校農業教育研究会</t>
  </si>
  <si>
    <t>福井の美味しい食材料理コンクール</t>
  </si>
  <si>
    <t>ＪＡ福井県経済連</t>
  </si>
  <si>
    <t>高校生ビジネスアイディア発表会</t>
  </si>
  <si>
    <t>豊川信用金庫</t>
  </si>
  <si>
    <t>地元農産物を活用した加工品・料理コンテスト</t>
  </si>
  <si>
    <t>田原農業改良普及課</t>
  </si>
  <si>
    <t>高校生技術アイディア賞</t>
  </si>
  <si>
    <t>豊橋市産業部商工業振興課</t>
  </si>
  <si>
    <t>造園デザインコンクール</t>
  </si>
  <si>
    <t>一般社団法人愛知県造園建設業協会</t>
  </si>
  <si>
    <t>ハイスクール起業家コンテスト</t>
  </si>
  <si>
    <t>西尾信用金庫</t>
  </si>
  <si>
    <t>支倉常長どんぶりコンテスト</t>
  </si>
  <si>
    <t>大里町教育委員会</t>
  </si>
  <si>
    <t>高校生お弁当コンテスト</t>
  </si>
  <si>
    <t>県食産業振興課</t>
  </si>
  <si>
    <t>みやぎ仕事作文コンクール</t>
  </si>
  <si>
    <t>宮城県</t>
  </si>
  <si>
    <t>牛乳・乳製品利用料理コンクール</t>
  </si>
  <si>
    <t>宮城県牛乳普及協会</t>
  </si>
  <si>
    <t>あなたが選ぶおいしいお米日本一コンテスト</t>
  </si>
  <si>
    <t>山形県庄内町</t>
  </si>
  <si>
    <t>全国高等学校理科・科学クラブ研究論文</t>
  </si>
  <si>
    <t>神奈川大学</t>
  </si>
  <si>
    <t>全国高校生環境論文</t>
  </si>
  <si>
    <t>鳥取環境大学</t>
  </si>
  <si>
    <t>環境大賞</t>
  </si>
  <si>
    <t>全国高校生地球環境論文集</t>
  </si>
  <si>
    <t>中央大学</t>
  </si>
  <si>
    <t>ＡＩサイエンス大賞</t>
  </si>
  <si>
    <t>愛知工業大学</t>
  </si>
  <si>
    <t>中部大学フェア高校生理科分野の自由研究発表会</t>
  </si>
  <si>
    <t>中部大学</t>
  </si>
  <si>
    <t>溶接コンクール地区大会</t>
  </si>
  <si>
    <t>東部地区溶接協会連絡会</t>
  </si>
  <si>
    <t>ブロック入賞</t>
  </si>
  <si>
    <t>県大会入賞</t>
  </si>
  <si>
    <t>全国高校生食育王選手権</t>
  </si>
  <si>
    <t>福井県</t>
  </si>
  <si>
    <t>観光甲子園</t>
  </si>
  <si>
    <t>神戸夙川学院大</t>
  </si>
  <si>
    <t>グランプリ</t>
  </si>
  <si>
    <t>準グランプリ</t>
  </si>
  <si>
    <t>優秀作品</t>
  </si>
  <si>
    <t>全国高校生パティシエコンクール</t>
  </si>
  <si>
    <t>酪農学園大学主催</t>
  </si>
  <si>
    <t>ＮＤＫフレッシュコンテスト</t>
  </si>
  <si>
    <t>日本デザイン文化協会愛知支部</t>
  </si>
  <si>
    <t>大賞</t>
  </si>
  <si>
    <t>全国高校生パンコンテスト</t>
  </si>
  <si>
    <t>伊豆の国市観光協会</t>
  </si>
  <si>
    <t>測量技術検定</t>
  </si>
  <si>
    <t>県学校農業クラブ連盟</t>
  </si>
  <si>
    <t>農業機械技術検定</t>
  </si>
  <si>
    <t>農業簿記実務検定</t>
  </si>
  <si>
    <t>農業技術検定</t>
  </si>
  <si>
    <t>鹿児島県学校農業クラブ連盟</t>
  </si>
  <si>
    <t>情報活用試験（Ｊ検）</t>
  </si>
  <si>
    <t>職業教育・キャリア教育財団/検定試験センター</t>
  </si>
  <si>
    <t>ECO検定</t>
  </si>
  <si>
    <t>東京商工会議所</t>
  </si>
  <si>
    <t>環境管理士</t>
  </si>
  <si>
    <t>日本環境管理協会</t>
  </si>
  <si>
    <t>園芸検定</t>
  </si>
  <si>
    <t>園芸装飾技能検定</t>
  </si>
  <si>
    <t>県職業能力開発協会</t>
  </si>
  <si>
    <t>フラワー装飾技能検定</t>
  </si>
  <si>
    <t>菓子検定</t>
  </si>
  <si>
    <t>大阪あべの辻調理師専門学校</t>
  </si>
  <si>
    <t>パンシェルジュ検定試験</t>
  </si>
  <si>
    <t>パンシェルジュ検定運営委員会</t>
  </si>
  <si>
    <t>土木施工技術者</t>
  </si>
  <si>
    <t>全国建設研修センター</t>
  </si>
  <si>
    <t>木造建築士</t>
  </si>
  <si>
    <t>建築技術普及センター（県知事）</t>
  </si>
  <si>
    <t>木造</t>
  </si>
  <si>
    <t>国土交通省</t>
  </si>
  <si>
    <t>小型車両系建設機械運転</t>
  </si>
  <si>
    <t>各建設機械会社</t>
  </si>
  <si>
    <t>大型特殊自動車免許</t>
  </si>
  <si>
    <t>県公安委員会</t>
  </si>
  <si>
    <t>溶接ＪＩＳ検定試験</t>
  </si>
  <si>
    <t>日本溶接協会</t>
  </si>
  <si>
    <t>第三種冷凍機械責任者（筆記）</t>
  </si>
  <si>
    <t>高圧ガス保安協会（県知事）</t>
  </si>
  <si>
    <t>エックス線作業主任者</t>
  </si>
  <si>
    <t>安全衛生技術試験協会（労働基準局）</t>
  </si>
  <si>
    <t>介護職員初任者研修</t>
  </si>
  <si>
    <t>県福祉部高齢介護課</t>
  </si>
  <si>
    <t>修 了</t>
  </si>
  <si>
    <t>料理検定</t>
  </si>
  <si>
    <t>色彩能力検定</t>
  </si>
  <si>
    <t>全国服飾教育者連合会</t>
  </si>
  <si>
    <t>編物技能検定</t>
  </si>
  <si>
    <t>全日本編物教育協会</t>
  </si>
  <si>
    <t>消費者力検定</t>
  </si>
  <si>
    <t>日本消費者力協会</t>
  </si>
  <si>
    <t>基礎コース１級</t>
  </si>
  <si>
    <t>基礎コース２級</t>
  </si>
  <si>
    <t>基礎コース３級</t>
  </si>
  <si>
    <t>基礎コース４級</t>
  </si>
  <si>
    <t>アロマテラピー検定</t>
  </si>
  <si>
    <t>(社)日本アロマ環境協会</t>
  </si>
  <si>
    <t>消防設備士</t>
  </si>
  <si>
    <t>県知事</t>
  </si>
  <si>
    <t>赤十字救急法講習</t>
  </si>
  <si>
    <t>日本赤十字社</t>
  </si>
  <si>
    <t>養成講習</t>
  </si>
  <si>
    <t>基礎講習</t>
  </si>
  <si>
    <t>普通救命講習</t>
  </si>
  <si>
    <t>消防本部</t>
  </si>
  <si>
    <t>商標</t>
  </si>
  <si>
    <t>特許庁</t>
  </si>
  <si>
    <t>登録</t>
  </si>
  <si>
    <t>特許</t>
  </si>
  <si>
    <t>実用新案</t>
  </si>
  <si>
    <t>意匠</t>
  </si>
  <si>
    <t>GTEC for Student</t>
  </si>
  <si>
    <t>740以上</t>
  </si>
  <si>
    <t>520以上</t>
  </si>
  <si>
    <t>360以上</t>
  </si>
  <si>
    <t>280以上</t>
  </si>
  <si>
    <t>硬筆書写検定試験</t>
  </si>
  <si>
    <t>日本書写技能検定協会</t>
  </si>
  <si>
    <t>毛筆書写検定</t>
  </si>
  <si>
    <t>ＣＡＤ利用技術者試験</t>
  </si>
  <si>
    <t>(社)ｺﾝﾋﾟｭｰﾀｿﾌﾄｳｴｱ協会</t>
  </si>
  <si>
    <t>基本情報技術者試験</t>
  </si>
  <si>
    <t>情報処理推進機構</t>
  </si>
  <si>
    <t>応用情報技術者試験</t>
  </si>
  <si>
    <t>ﾃﾞｰﾀﾍﾞｰｽｽﾍﾟｼｬﾘｽﾄ試験</t>
  </si>
  <si>
    <t>ＩＴパスポート試験</t>
  </si>
  <si>
    <t>パソコン技師</t>
  </si>
  <si>
    <t>埼玉県職業能力開発協会</t>
  </si>
  <si>
    <t>ワ－プロ技師</t>
  </si>
  <si>
    <t>文書処理能力検定試験</t>
  </si>
  <si>
    <t>システムアドミニストレータ</t>
  </si>
  <si>
    <t>日本情報処理開発協会（経済産業省）</t>
  </si>
  <si>
    <t>情報処理推進機構（経済産業省）</t>
  </si>
  <si>
    <t>コンピュータサービス利用検定　ワープロ</t>
  </si>
  <si>
    <t>職業能力開発協会／厚生労働省</t>
  </si>
  <si>
    <t>コンピュータサービス利用検定　表計算</t>
  </si>
  <si>
    <t>石綿作業主任者技能講習</t>
  </si>
  <si>
    <t>品質管理検定（QC検定）</t>
  </si>
  <si>
    <t>日本規格協会</t>
  </si>
  <si>
    <t>電気主任技術者</t>
  </si>
  <si>
    <t>経済産業省</t>
  </si>
  <si>
    <t>３種</t>
  </si>
  <si>
    <t>電気通信主任技術者（伝送交換および線路）</t>
  </si>
  <si>
    <t>総務省</t>
  </si>
  <si>
    <t>電気工事士</t>
  </si>
  <si>
    <t>１種</t>
  </si>
  <si>
    <t>２種</t>
  </si>
  <si>
    <t>エンジン技術検定</t>
  </si>
  <si>
    <t>全国水産高等学校長協会</t>
  </si>
  <si>
    <t>陸上特殊無線技士</t>
  </si>
  <si>
    <t>関東電気通信管理局</t>
  </si>
  <si>
    <t>国内電信</t>
  </si>
  <si>
    <t>海上特殊無線技士</t>
  </si>
  <si>
    <t>レーダー</t>
  </si>
  <si>
    <t>海技士（航海）（筆記）</t>
  </si>
  <si>
    <t>潜水技術検定</t>
  </si>
  <si>
    <t>海技士（航海）（筆記）科目「法規」</t>
  </si>
  <si>
    <t>内燃機関海技士（機関）（筆記）科目「執務一般」</t>
  </si>
  <si>
    <t>小型船舶操縦士</t>
  </si>
  <si>
    <t>日本船舶職員養成協会（国土交通省）</t>
  </si>
  <si>
    <t>海上無線通信士</t>
  </si>
  <si>
    <t>日本無線協会(総務省）</t>
  </si>
  <si>
    <t>ニュース時事能力検定</t>
  </si>
  <si>
    <t>日本ニュース時事能力検定協会</t>
  </si>
  <si>
    <t>消費税法能力検定試験</t>
  </si>
  <si>
    <t>社会常識能力検定試験</t>
  </si>
  <si>
    <t>計算実務能力検定試験</t>
  </si>
  <si>
    <t>珠算能力検定試験</t>
  </si>
  <si>
    <t>電卓計算能力検定試験</t>
  </si>
  <si>
    <t>段 位</t>
  </si>
  <si>
    <t>電卓技能検定</t>
  </si>
  <si>
    <t>日本電卓技能協会</t>
  </si>
  <si>
    <t>ビジネスマナー検定</t>
  </si>
  <si>
    <t>全国検定教育振興会</t>
  </si>
  <si>
    <t>測量技術競技会（県大会）</t>
  </si>
  <si>
    <t>2級土木施工管理技士（学科のみ）</t>
  </si>
  <si>
    <t>緑・花文化の知識認定試験</t>
  </si>
  <si>
    <t>（財）公園緑地管理財団</t>
  </si>
  <si>
    <t>語彙・読解力検定</t>
    <phoneticPr fontId="12"/>
  </si>
  <si>
    <t>一般社団法人食の検定協会</t>
    <phoneticPr fontId="12"/>
  </si>
  <si>
    <t>一般社団法人食農共創プロデューサーズ</t>
    <phoneticPr fontId="12"/>
  </si>
  <si>
    <t>NPO法人日本ﾊﾞｲｵ技術教育学会</t>
    <phoneticPr fontId="12"/>
  </si>
  <si>
    <t>一般財団法人日本土壌協会</t>
    <phoneticPr fontId="12"/>
  </si>
  <si>
    <t>中央工学校生涯学習センター</t>
    <phoneticPr fontId="12"/>
  </si>
  <si>
    <t>県学校農業クラブ連盟</t>
    <phoneticPr fontId="12"/>
  </si>
  <si>
    <t>県高等学校家庭クラブ連盟/全国高等学校家庭クラブ連盟</t>
    <phoneticPr fontId="12"/>
  </si>
  <si>
    <t>総合１級</t>
    <phoneticPr fontId="12"/>
  </si>
  <si>
    <t>性別</t>
    <rPh sb="0" eb="2">
      <t>セイベツ</t>
    </rPh>
    <phoneticPr fontId="12"/>
  </si>
  <si>
    <t>生年</t>
    <rPh sb="0" eb="2">
      <t>セイネン</t>
    </rPh>
    <phoneticPr fontId="12"/>
  </si>
  <si>
    <t>取得年月日の規制</t>
    <rPh sb="0" eb="2">
      <t>シュトク</t>
    </rPh>
    <rPh sb="2" eb="5">
      <t>ネンガッピ</t>
    </rPh>
    <rPh sb="6" eb="8">
      <t>キセイ</t>
    </rPh>
    <phoneticPr fontId="12"/>
  </si>
  <si>
    <t>大臣賞</t>
    <rPh sb="0" eb="2">
      <t>ダイジン</t>
    </rPh>
    <rPh sb="2" eb="3">
      <t>ショウ</t>
    </rPh>
    <phoneticPr fontId="12"/>
  </si>
  <si>
    <t>生月</t>
    <rPh sb="0" eb="1">
      <t>セイ</t>
    </rPh>
    <rPh sb="1" eb="2">
      <t>ツキ</t>
    </rPh>
    <phoneticPr fontId="12"/>
  </si>
  <si>
    <t>生日</t>
    <rPh sb="0" eb="1">
      <t>セイ</t>
    </rPh>
    <rPh sb="1" eb="2">
      <t>ヒ</t>
    </rPh>
    <phoneticPr fontId="12"/>
  </si>
  <si>
    <t>制限年</t>
    <rPh sb="0" eb="2">
      <t>セイゲン</t>
    </rPh>
    <rPh sb="2" eb="3">
      <t>ネン</t>
    </rPh>
    <phoneticPr fontId="12"/>
  </si>
  <si>
    <t>制限年月日</t>
    <rPh sb="0" eb="2">
      <t>セイゲン</t>
    </rPh>
    <rPh sb="2" eb="5">
      <t>ネンガッピ</t>
    </rPh>
    <phoneticPr fontId="12"/>
  </si>
  <si>
    <t>１級</t>
    <phoneticPr fontId="12"/>
  </si>
  <si>
    <t>３級</t>
    <phoneticPr fontId="12"/>
  </si>
  <si>
    <t>区分Ａ</t>
    <rPh sb="0" eb="2">
      <t>クブン</t>
    </rPh>
    <phoneticPr fontId="12"/>
  </si>
  <si>
    <t>総合２級部門１級</t>
    <rPh sb="7" eb="8">
      <t>キュウ</t>
    </rPh>
    <phoneticPr fontId="12"/>
  </si>
  <si>
    <t>総合３級部門２級</t>
    <rPh sb="7" eb="8">
      <t>キュウ</t>
    </rPh>
    <phoneticPr fontId="12"/>
  </si>
  <si>
    <t>入選</t>
    <phoneticPr fontId="12"/>
  </si>
  <si>
    <t>２級</t>
    <phoneticPr fontId="12"/>
  </si>
  <si>
    <t>区分Ｂ</t>
    <rPh sb="0" eb="2">
      <t>クブン</t>
    </rPh>
    <phoneticPr fontId="12"/>
  </si>
  <si>
    <t>2101</t>
  </si>
  <si>
    <t>1101</t>
  </si>
  <si>
    <t>1102</t>
  </si>
  <si>
    <t>1103</t>
  </si>
  <si>
    <t>1104</t>
  </si>
  <si>
    <t>1105</t>
  </si>
  <si>
    <t>1106</t>
  </si>
  <si>
    <t>2001</t>
  </si>
  <si>
    <t>2002</t>
  </si>
  <si>
    <t>2301</t>
  </si>
  <si>
    <t>2501</t>
  </si>
  <si>
    <t>2601</t>
  </si>
  <si>
    <t>3001</t>
  </si>
  <si>
    <t>3002</t>
  </si>
  <si>
    <t>3101</t>
  </si>
  <si>
    <t>3102</t>
  </si>
  <si>
    <t>3201</t>
  </si>
  <si>
    <t>3202</t>
  </si>
  <si>
    <t>4001</t>
  </si>
  <si>
    <t>4002</t>
  </si>
  <si>
    <t>4004</t>
  </si>
  <si>
    <t>4005</t>
  </si>
  <si>
    <t>4306</t>
  </si>
  <si>
    <t>4307</t>
  </si>
  <si>
    <t>4308</t>
  </si>
  <si>
    <t>5001</t>
  </si>
  <si>
    <t>5002</t>
  </si>
  <si>
    <t>5003</t>
  </si>
  <si>
    <t>5004</t>
  </si>
  <si>
    <t>6101</t>
  </si>
  <si>
    <t>6301</t>
  </si>
  <si>
    <t>6303</t>
  </si>
  <si>
    <t>6304</t>
  </si>
  <si>
    <t>6305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</si>
  <si>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</si>
  <si>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</si>
  <si>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</si>
  <si>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</si>
  <si>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</si>
  <si>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</si>
  <si>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</si>
  <si>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</si>
  <si>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</si>
  <si>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</si>
  <si>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</si>
  <si>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</si>
  <si>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</si>
  <si>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</si>
  <si>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</si>
  <si>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7021</t>
  </si>
  <si>
    <t>7022</t>
  </si>
  <si>
    <t>7023</t>
  </si>
  <si>
    <t>8301</t>
  </si>
  <si>
    <t>8405</t>
  </si>
  <si>
    <t>8551</t>
  </si>
  <si>
    <t>9301</t>
  </si>
  <si>
    <t>9302</t>
  </si>
  <si>
    <t>9303</t>
  </si>
  <si>
    <t>9304</t>
  </si>
  <si>
    <t>9305</t>
  </si>
  <si>
    <t>9702</t>
  </si>
  <si>
    <t>区分A</t>
    <rPh sb="0" eb="2">
      <t>クブン</t>
    </rPh>
    <phoneticPr fontId="12"/>
  </si>
  <si>
    <t>中級</t>
    <rPh sb="0" eb="2">
      <t>チュウキュウ</t>
    </rPh>
    <phoneticPr fontId="12"/>
  </si>
  <si>
    <t>初級</t>
    <phoneticPr fontId="12"/>
  </si>
  <si>
    <t>大臣賞</t>
    <rPh sb="0" eb="2">
      <t>ダイジン</t>
    </rPh>
    <rPh sb="2" eb="3">
      <t>ショウ</t>
    </rPh>
    <phoneticPr fontId="12"/>
  </si>
  <si>
    <t>名称</t>
    <rPh sb="0" eb="2">
      <t>メイショウ</t>
    </rPh>
    <phoneticPr fontId="12"/>
  </si>
  <si>
    <t>1126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</si>
  <si>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</si>
  <si>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</si>
  <si>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</si>
  <si>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</si>
  <si>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</si>
  <si>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</si>
  <si>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</si>
  <si>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</si>
  <si>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</si>
  <si>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</si>
  <si>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</si>
  <si>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</si>
  <si>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</si>
  <si>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</si>
  <si>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</si>
  <si>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</si>
  <si>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</si>
  <si>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</si>
  <si>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1526</t>
  </si>
  <si>
    <t>1602</t>
  </si>
  <si>
    <t>1603</t>
  </si>
  <si>
    <t>1605</t>
  </si>
  <si>
    <t>1606</t>
  </si>
  <si>
    <t>1642</t>
  </si>
  <si>
    <t>1651</t>
  </si>
  <si>
    <t>1652</t>
  </si>
  <si>
    <t>1653</t>
  </si>
  <si>
    <t>1672</t>
  </si>
  <si>
    <t>2401</t>
  </si>
  <si>
    <t>2402</t>
  </si>
  <si>
    <t>2403</t>
  </si>
  <si>
    <t>2404</t>
  </si>
  <si>
    <t>2405</t>
  </si>
  <si>
    <t>2407</t>
  </si>
  <si>
    <t>2408</t>
  </si>
  <si>
    <t>2409</t>
  </si>
  <si>
    <t>2410</t>
  </si>
  <si>
    <t>2411</t>
  </si>
  <si>
    <t>2412</t>
  </si>
  <si>
    <t>3251</t>
  </si>
  <si>
    <t>3252</t>
  </si>
  <si>
    <t>7016</t>
  </si>
  <si>
    <t>7017</t>
  </si>
  <si>
    <t>7018</t>
  </si>
  <si>
    <t>7019</t>
  </si>
  <si>
    <t>7020</t>
  </si>
  <si>
    <t>8001</t>
  </si>
  <si>
    <t>8201</t>
  </si>
  <si>
    <t>8202</t>
  </si>
  <si>
    <t>8203</t>
  </si>
  <si>
    <t>8401</t>
  </si>
  <si>
    <t>8402</t>
  </si>
  <si>
    <t>8403</t>
  </si>
  <si>
    <t>8404</t>
  </si>
  <si>
    <t>9100</t>
  </si>
  <si>
    <t>語彙・読解力検定</t>
  </si>
  <si>
    <t>9110</t>
  </si>
  <si>
    <t>9401</t>
  </si>
  <si>
    <t>9402</t>
  </si>
  <si>
    <t>9403</t>
  </si>
  <si>
    <t>9404</t>
  </si>
  <si>
    <t>9602</t>
  </si>
  <si>
    <t>9603</t>
  </si>
  <si>
    <t>9604</t>
  </si>
  <si>
    <t>9605</t>
  </si>
  <si>
    <t>9620</t>
  </si>
  <si>
    <t>9801</t>
  </si>
  <si>
    <t>9802</t>
  </si>
  <si>
    <t>9803</t>
  </si>
  <si>
    <t>9804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</si>
  <si>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</si>
  <si>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</si>
  <si>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</si>
  <si>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</si>
  <si>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</si>
  <si>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</si>
  <si>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</si>
  <si>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</si>
  <si>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</si>
  <si>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</si>
  <si>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</si>
  <si>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</si>
  <si>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</si>
  <si>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</si>
  <si>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</si>
  <si>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</si>
  <si>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１級科目</t>
    <phoneticPr fontId="12"/>
  </si>
  <si>
    <t>総合２級</t>
    <phoneticPr fontId="12"/>
  </si>
  <si>
    <t>２級科目</t>
    <phoneticPr fontId="12"/>
  </si>
  <si>
    <t>総合３級</t>
    <phoneticPr fontId="12"/>
  </si>
  <si>
    <t>３級科目</t>
    <phoneticPr fontId="12"/>
  </si>
  <si>
    <t>４級</t>
    <phoneticPr fontId="12"/>
  </si>
  <si>
    <t>総合４級
部門３級</t>
    <rPh sb="0" eb="2">
      <t>ソウゴウ</t>
    </rPh>
    <rPh sb="8" eb="9">
      <t>キュウ</t>
    </rPh>
    <phoneticPr fontId="12"/>
  </si>
  <si>
    <t>文書部門１級</t>
    <rPh sb="0" eb="2">
      <t>ブンショ</t>
    </rPh>
    <rPh sb="5" eb="6">
      <t>キュウ</t>
    </rPh>
    <phoneticPr fontId="12"/>
  </si>
  <si>
    <t>速度部門１級</t>
    <rPh sb="0" eb="2">
      <t>ソクド</t>
    </rPh>
    <rPh sb="5" eb="6">
      <t>キュウ</t>
    </rPh>
    <phoneticPr fontId="12"/>
  </si>
  <si>
    <t>文書部門２級</t>
    <rPh sb="0" eb="2">
      <t>ブンショ</t>
    </rPh>
    <rPh sb="5" eb="6">
      <t>キュウ</t>
    </rPh>
    <phoneticPr fontId="12"/>
  </si>
  <si>
    <t>速度部門２級</t>
    <rPh sb="0" eb="2">
      <t>ソクド</t>
    </rPh>
    <rPh sb="5" eb="6">
      <t>キュウ</t>
    </rPh>
    <phoneticPr fontId="12"/>
  </si>
  <si>
    <t>団体入賞</t>
    <phoneticPr fontId="12"/>
  </si>
  <si>
    <t>個人入賞</t>
    <phoneticPr fontId="12"/>
  </si>
  <si>
    <t>地区優秀</t>
    <phoneticPr fontId="12"/>
  </si>
  <si>
    <t>地区最優秀</t>
    <phoneticPr fontId="12"/>
  </si>
  <si>
    <t>県最優秀</t>
    <phoneticPr fontId="12"/>
  </si>
  <si>
    <t>地区優秀</t>
    <phoneticPr fontId="12"/>
  </si>
  <si>
    <t>優秀賞</t>
    <phoneticPr fontId="12"/>
  </si>
  <si>
    <t>優秀賞</t>
    <phoneticPr fontId="12"/>
  </si>
  <si>
    <t>地区最優秀</t>
    <phoneticPr fontId="12"/>
  </si>
  <si>
    <t>地区優秀</t>
    <phoneticPr fontId="12"/>
  </si>
  <si>
    <t>県最優秀</t>
    <phoneticPr fontId="12"/>
  </si>
  <si>
    <t>各部１位</t>
    <phoneticPr fontId="12"/>
  </si>
  <si>
    <t>各部２位</t>
    <phoneticPr fontId="12"/>
  </si>
  <si>
    <t>２位</t>
    <phoneticPr fontId="12"/>
  </si>
  <si>
    <t>３位</t>
    <phoneticPr fontId="12"/>
  </si>
  <si>
    <t>佳作</t>
    <phoneticPr fontId="12"/>
  </si>
  <si>
    <t>地区優秀</t>
  </si>
  <si>
    <t>地区最優秀</t>
  </si>
  <si>
    <t>大臣賞</t>
    <rPh sb="0" eb="3">
      <t>ダイジンショウ</t>
    </rPh>
    <phoneticPr fontId="12"/>
  </si>
  <si>
    <t>２位</t>
  </si>
  <si>
    <t>３位</t>
  </si>
  <si>
    <t>１級科目</t>
  </si>
  <si>
    <t>２級科目</t>
  </si>
  <si>
    <t>３級科目</t>
  </si>
  <si>
    <t>総合２級</t>
  </si>
  <si>
    <t>総合３級</t>
  </si>
  <si>
    <t>各部１位</t>
  </si>
  <si>
    <t>各部２位</t>
  </si>
  <si>
    <t>個人入賞</t>
  </si>
  <si>
    <t>団体入賞</t>
  </si>
  <si>
    <t>エクセレント</t>
    <phoneticPr fontId="12"/>
  </si>
  <si>
    <t>文書部門３級</t>
    <rPh sb="0" eb="2">
      <t>ブンショ</t>
    </rPh>
    <rPh sb="5" eb="6">
      <t>キュウ</t>
    </rPh>
    <phoneticPr fontId="12"/>
  </si>
  <si>
    <t>速度部門３級</t>
    <rPh sb="0" eb="2">
      <t>ソクド</t>
    </rPh>
    <rPh sb="5" eb="6">
      <t>キュウ</t>
    </rPh>
    <phoneticPr fontId="12"/>
  </si>
  <si>
    <t>５段</t>
    <rPh sb="1" eb="2">
      <t>ダン</t>
    </rPh>
    <phoneticPr fontId="12"/>
  </si>
  <si>
    <t>４段</t>
    <rPh sb="1" eb="2">
      <t>ダン</t>
    </rPh>
    <phoneticPr fontId="12"/>
  </si>
  <si>
    <t>３段</t>
    <rPh sb="1" eb="2">
      <t>ダン</t>
    </rPh>
    <phoneticPr fontId="12"/>
  </si>
  <si>
    <t>２段</t>
    <rPh sb="1" eb="2">
      <t>ダン</t>
    </rPh>
    <phoneticPr fontId="12"/>
  </si>
  <si>
    <t>初段</t>
    <rPh sb="0" eb="2">
      <t>ショダン</t>
    </rPh>
    <phoneticPr fontId="12"/>
  </si>
  <si>
    <t>３級科目
４ 級</t>
    <phoneticPr fontId="12"/>
  </si>
  <si>
    <t>全国商業高等学校協会</t>
  </si>
  <si>
    <t>全国商業高等学校協会</t>
    <phoneticPr fontId="12"/>
  </si>
  <si>
    <t>１級速度部門</t>
    <rPh sb="2" eb="4">
      <t>ソクド</t>
    </rPh>
    <phoneticPr fontId="12"/>
  </si>
  <si>
    <t>２級速度部門</t>
    <rPh sb="2" eb="4">
      <t>ソクド</t>
    </rPh>
    <phoneticPr fontId="12"/>
  </si>
  <si>
    <t>３級速度部門</t>
    <rPh sb="2" eb="4">
      <t>ソクド</t>
    </rPh>
    <phoneticPr fontId="12"/>
  </si>
  <si>
    <t>１級文書部門</t>
    <rPh sb="2" eb="4">
      <t>ブンショ</t>
    </rPh>
    <phoneticPr fontId="12"/>
  </si>
  <si>
    <t>２級文書部門</t>
    <rPh sb="2" eb="4">
      <t>ブンショ</t>
    </rPh>
    <phoneticPr fontId="12"/>
  </si>
  <si>
    <t>３級文書部門</t>
    <rPh sb="2" eb="4">
      <t>ブンショ</t>
    </rPh>
    <phoneticPr fontId="12"/>
  </si>
  <si>
    <t>（取得の始め）</t>
    <rPh sb="1" eb="3">
      <t>シュトク</t>
    </rPh>
    <rPh sb="4" eb="5">
      <t>ハジ</t>
    </rPh>
    <phoneticPr fontId="12"/>
  </si>
  <si>
    <t>（取得の最後）</t>
    <rPh sb="1" eb="3">
      <t>シュトク</t>
    </rPh>
    <rPh sb="4" eb="6">
      <t>サイゴ</t>
    </rPh>
    <phoneticPr fontId="12"/>
  </si>
  <si>
    <t>生物分類技能検定</t>
    <rPh sb="4" eb="6">
      <t>ギノウ</t>
    </rPh>
    <phoneticPr fontId="12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</si>
  <si>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12"/>
  </si>
  <si>
    <t>公益社団法人日本愛玩動物協会</t>
    <rPh sb="0" eb="2">
      <t>コウエキ</t>
    </rPh>
    <rPh sb="2" eb="6">
      <t>シャダンホウジン</t>
    </rPh>
    <phoneticPr fontId="12"/>
  </si>
  <si>
    <t>愛玩動物飼養管理士</t>
    <phoneticPr fontId="12"/>
  </si>
  <si>
    <t>２級</t>
    <rPh sb="1" eb="2">
      <t>キュウ</t>
    </rPh>
    <phoneticPr fontId="12"/>
  </si>
  <si>
    <t>準２級</t>
    <rPh sb="0" eb="1">
      <t>ジュン</t>
    </rPh>
    <rPh sb="2" eb="3">
      <t>キュウ</t>
    </rPh>
    <phoneticPr fontId="12"/>
  </si>
  <si>
    <t>愛玩動物飼養管理士</t>
    <phoneticPr fontId="12"/>
  </si>
  <si>
    <t>準２級</t>
    <rPh sb="0" eb="1">
      <t>ジュン</t>
    </rPh>
    <phoneticPr fontId="12"/>
  </si>
  <si>
    <t>実験動物二級技術者</t>
    <rPh sb="8" eb="9">
      <t>シャ</t>
    </rPh>
    <phoneticPr fontId="12"/>
  </si>
  <si>
    <t>一般社団法人日本家畜商協会</t>
    <rPh sb="0" eb="2">
      <t>イッパン</t>
    </rPh>
    <rPh sb="2" eb="6">
      <t>シャダンホウジン</t>
    </rPh>
    <phoneticPr fontId="12"/>
  </si>
  <si>
    <t>公益社団法人日本馬術連盟</t>
    <rPh sb="0" eb="2">
      <t>コウエキ</t>
    </rPh>
    <phoneticPr fontId="12"/>
  </si>
  <si>
    <t>都道府県食品衛生協会</t>
    <rPh sb="0" eb="4">
      <t>トドウフケン</t>
    </rPh>
    <phoneticPr fontId="12"/>
  </si>
  <si>
    <t>ﾊﾟﾝ製造技能士</t>
    <rPh sb="5" eb="8">
      <t>ギノウシ</t>
    </rPh>
    <phoneticPr fontId="12"/>
  </si>
  <si>
    <t>ベイシック</t>
    <phoneticPr fontId="12"/>
  </si>
  <si>
    <t>ベイシック</t>
    <phoneticPr fontId="12"/>
  </si>
  <si>
    <t>家庭科被服製作技術検定</t>
    <phoneticPr fontId="12"/>
  </si>
  <si>
    <t>３級</t>
    <rPh sb="1" eb="2">
      <t>キュウ</t>
    </rPh>
    <phoneticPr fontId="12"/>
  </si>
  <si>
    <t>４級</t>
    <rPh sb="1" eb="2">
      <t>キュウ</t>
    </rPh>
    <phoneticPr fontId="12"/>
  </si>
  <si>
    <t>２級和服
２級洋服</t>
    <rPh sb="2" eb="4">
      <t>ワフク</t>
    </rPh>
    <rPh sb="6" eb="7">
      <t>キュウ</t>
    </rPh>
    <rPh sb="7" eb="9">
      <t>ヨウフク</t>
    </rPh>
    <phoneticPr fontId="12"/>
  </si>
  <si>
    <t>家庭科被服製作技術検定</t>
    <phoneticPr fontId="12"/>
  </si>
  <si>
    <t>１級和服</t>
  </si>
  <si>
    <t>１級洋服</t>
  </si>
  <si>
    <t>１級和服</t>
    <rPh sb="2" eb="4">
      <t>ワフク</t>
    </rPh>
    <phoneticPr fontId="12"/>
  </si>
  <si>
    <t>１級洋服</t>
    <rPh sb="2" eb="4">
      <t>ヨウフク</t>
    </rPh>
    <phoneticPr fontId="12"/>
  </si>
  <si>
    <t>２級和服</t>
    <rPh sb="2" eb="4">
      <t>ワフク</t>
    </rPh>
    <phoneticPr fontId="12"/>
  </si>
  <si>
    <t>２級洋服</t>
    <rPh sb="2" eb="4">
      <t>ヨウフク</t>
    </rPh>
    <phoneticPr fontId="12"/>
  </si>
  <si>
    <t>Ｂ</t>
    <phoneticPr fontId="12"/>
  </si>
  <si>
    <t>Ｃ</t>
    <phoneticPr fontId="12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</si>
  <si>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12"/>
  </si>
  <si>
    <t>１級和+洋</t>
    <rPh sb="1" eb="2">
      <t>キュウ</t>
    </rPh>
    <rPh sb="2" eb="3">
      <t>ワ</t>
    </rPh>
    <rPh sb="4" eb="5">
      <t>ヨウ</t>
    </rPh>
    <phoneticPr fontId="12"/>
  </si>
  <si>
    <t>２級和+洋</t>
    <rPh sb="1" eb="2">
      <t>キュウ</t>
    </rPh>
    <rPh sb="2" eb="3">
      <t>ワ</t>
    </rPh>
    <rPh sb="4" eb="5">
      <t>ヨウ</t>
    </rPh>
    <phoneticPr fontId="12"/>
  </si>
  <si>
    <t>１級和+洋</t>
    <rPh sb="2" eb="3">
      <t>ワ</t>
    </rPh>
    <rPh sb="4" eb="5">
      <t>ヨウ</t>
    </rPh>
    <phoneticPr fontId="12"/>
  </si>
  <si>
    <t>２級和+洋</t>
    <rPh sb="2" eb="3">
      <t>ワ</t>
    </rPh>
    <rPh sb="4" eb="5">
      <t>ヨウ</t>
    </rPh>
    <phoneticPr fontId="12"/>
  </si>
  <si>
    <t>学校名</t>
    <rPh sb="0" eb="2">
      <t>ガッコウ</t>
    </rPh>
    <rPh sb="2" eb="3">
      <t>メイ</t>
    </rPh>
    <phoneticPr fontId="21"/>
  </si>
  <si>
    <t>騎乗者資格認定試験</t>
    <phoneticPr fontId="12"/>
  </si>
  <si>
    <t>Ｃ級</t>
    <rPh sb="1" eb="2">
      <t>キュウ</t>
    </rPh>
    <phoneticPr fontId="12"/>
  </si>
  <si>
    <t>Ｂ級</t>
    <rPh sb="1" eb="2">
      <t>キュウ</t>
    </rPh>
    <phoneticPr fontId="12"/>
  </si>
  <si>
    <t>騎乗者資格認定試験</t>
    <phoneticPr fontId="12"/>
  </si>
  <si>
    <t>Ｄ</t>
    <phoneticPr fontId="12"/>
  </si>
  <si>
    <t>Ｅ</t>
    <phoneticPr fontId="12"/>
  </si>
  <si>
    <t>金賞以上</t>
    <rPh sb="2" eb="4">
      <t>イジョウ</t>
    </rPh>
    <phoneticPr fontId="12"/>
  </si>
  <si>
    <t>コピー用コード</t>
    <rPh sb="3" eb="4">
      <t>ヨウ</t>
    </rPh>
    <phoneticPr fontId="12"/>
  </si>
  <si>
    <t>全国農業高等学校長協会　アグリマイスター顕彰制度　区分表</t>
    <phoneticPr fontId="12"/>
  </si>
  <si>
    <t>Ｓ</t>
    <phoneticPr fontId="12"/>
  </si>
  <si>
    <t>Ａ</t>
    <phoneticPr fontId="12"/>
  </si>
  <si>
    <t>公益社団法人色彩検定協会</t>
    <rPh sb="0" eb="2">
      <t>コウエキ</t>
    </rPh>
    <rPh sb="2" eb="6">
      <t>シャダンホウジン</t>
    </rPh>
    <phoneticPr fontId="12"/>
  </si>
  <si>
    <t>都道府県職業能力開発協会</t>
    <phoneticPr fontId="12"/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</si>
  <si>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12"/>
  </si>
  <si>
    <t>全国優秀
地区最優秀</t>
    <phoneticPr fontId="12"/>
  </si>
  <si>
    <t>地区優秀
県最優秀</t>
    <phoneticPr fontId="12"/>
  </si>
  <si>
    <t>県優秀</t>
    <phoneticPr fontId="12"/>
  </si>
  <si>
    <t>フラワーデザイナー資格検定</t>
    <rPh sb="9" eb="11">
      <t>シカク</t>
    </rPh>
    <phoneticPr fontId="12"/>
  </si>
  <si>
    <t>公益社団法人日本実験動物協会</t>
    <rPh sb="0" eb="2">
      <t>コウエキ</t>
    </rPh>
    <phoneticPr fontId="12"/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</si>
  <si>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12"/>
  </si>
  <si>
    <t>公益財団法人日本数学検定協会</t>
    <rPh sb="0" eb="2">
      <t>コウエキ</t>
    </rPh>
    <rPh sb="2" eb="4">
      <t>ザイダン</t>
    </rPh>
    <rPh sb="4" eb="6">
      <t>ホウジン</t>
    </rPh>
    <phoneticPr fontId="12"/>
  </si>
  <si>
    <t>１級以上</t>
    <phoneticPr fontId="12"/>
  </si>
  <si>
    <t>１級</t>
    <phoneticPr fontId="12"/>
  </si>
  <si>
    <t>１級以上</t>
    <rPh sb="2" eb="4">
      <t>イジョウ</t>
    </rPh>
    <phoneticPr fontId="12"/>
  </si>
  <si>
    <t>ベネッセ・朝日新聞</t>
    <rPh sb="5" eb="7">
      <t>アサヒ</t>
    </rPh>
    <rPh sb="7" eb="9">
      <t>シンブン</t>
    </rPh>
    <phoneticPr fontId="12"/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</si>
  <si>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12"/>
  </si>
  <si>
    <t>情報処理検定試験</t>
    <phoneticPr fontId="12"/>
  </si>
  <si>
    <t>３級</t>
    <rPh sb="1" eb="2">
      <t>キュウ</t>
    </rPh>
    <phoneticPr fontId="12"/>
  </si>
  <si>
    <t>１級情報+プログラム</t>
    <rPh sb="2" eb="4">
      <t>ジョウホウ</t>
    </rPh>
    <phoneticPr fontId="12"/>
  </si>
  <si>
    <t>情報処理検定試験</t>
    <phoneticPr fontId="12"/>
  </si>
  <si>
    <t>２級プログラミング部門</t>
    <rPh sb="9" eb="11">
      <t>ブモン</t>
    </rPh>
    <phoneticPr fontId="12"/>
  </si>
  <si>
    <t>２級ビジネス情報部門</t>
    <rPh sb="1" eb="2">
      <t>キュウ</t>
    </rPh>
    <rPh sb="6" eb="8">
      <t>ジョウホウ</t>
    </rPh>
    <rPh sb="8" eb="10">
      <t>ブモン</t>
    </rPh>
    <phoneticPr fontId="12"/>
  </si>
  <si>
    <t>Ｄ</t>
    <phoneticPr fontId="12"/>
  </si>
  <si>
    <t>２級情報+プログラム</t>
    <rPh sb="1" eb="2">
      <t>キュウ</t>
    </rPh>
    <rPh sb="2" eb="4">
      <t>ジョウホウ</t>
    </rPh>
    <phoneticPr fontId="12"/>
  </si>
  <si>
    <t>Ｃ</t>
    <phoneticPr fontId="12"/>
  </si>
  <si>
    <t>１級ビジネス情報部門</t>
    <rPh sb="1" eb="2">
      <t>キュウ</t>
    </rPh>
    <rPh sb="6" eb="8">
      <t>ジョウホウ</t>
    </rPh>
    <rPh sb="8" eb="10">
      <t>ブモン</t>
    </rPh>
    <phoneticPr fontId="12"/>
  </si>
  <si>
    <t>１級プログラミング部門</t>
    <rPh sb="1" eb="2">
      <t>キュウ</t>
    </rPh>
    <rPh sb="9" eb="11">
      <t>ブモン</t>
    </rPh>
    <phoneticPr fontId="12"/>
  </si>
  <si>
    <t>優秀</t>
    <rPh sb="0" eb="2">
      <t>ユウシュウ</t>
    </rPh>
    <phoneticPr fontId="12"/>
  </si>
  <si>
    <t>準２級
３級</t>
    <rPh sb="0" eb="1">
      <t>ジュン</t>
    </rPh>
    <rPh sb="2" eb="3">
      <t>キュウ</t>
    </rPh>
    <phoneticPr fontId="12"/>
  </si>
  <si>
    <t>１級</t>
    <rPh sb="1" eb="2">
      <t>キュウ</t>
    </rPh>
    <phoneticPr fontId="12"/>
  </si>
  <si>
    <t>準２級</t>
    <rPh sb="0" eb="1">
      <t>ジュン</t>
    </rPh>
    <phoneticPr fontId="12"/>
  </si>
  <si>
    <t>準１級
２級</t>
    <rPh sb="0" eb="1">
      <t>ジュン</t>
    </rPh>
    <rPh sb="5" eb="6">
      <t>キュウ</t>
    </rPh>
    <phoneticPr fontId="12"/>
  </si>
  <si>
    <t>準１級</t>
    <rPh sb="0" eb="1">
      <t>ジュン</t>
    </rPh>
    <rPh sb="2" eb="3">
      <t>キュウ</t>
    </rPh>
    <phoneticPr fontId="12"/>
  </si>
  <si>
    <t>Ｂ</t>
    <phoneticPr fontId="12"/>
  </si>
  <si>
    <t>Ｃ</t>
    <phoneticPr fontId="12"/>
  </si>
  <si>
    <t>Ｄ</t>
    <phoneticPr fontId="12"/>
  </si>
  <si>
    <t>上級</t>
    <rPh sb="0" eb="2">
      <t>ジョウキュウ</t>
    </rPh>
    <phoneticPr fontId="12"/>
  </si>
  <si>
    <t>特級</t>
    <rPh sb="0" eb="2">
      <t>トッキュウ</t>
    </rPh>
    <phoneticPr fontId="12"/>
  </si>
  <si>
    <t>上級</t>
    <rPh sb="0" eb="2">
      <t>ジョウキュウ</t>
    </rPh>
    <phoneticPr fontId="12"/>
  </si>
  <si>
    <t>中級</t>
    <rPh sb="0" eb="2">
      <t>チュウキュウ</t>
    </rPh>
    <phoneticPr fontId="12"/>
  </si>
  <si>
    <t>特級</t>
    <rPh sb="0" eb="2">
      <t>トッキュウ</t>
    </rPh>
    <phoneticPr fontId="12"/>
  </si>
  <si>
    <t>総合４級</t>
    <rPh sb="0" eb="2">
      <t>ソウゴウ</t>
    </rPh>
    <phoneticPr fontId="12"/>
  </si>
  <si>
    <t>２級和服</t>
    <phoneticPr fontId="12"/>
  </si>
  <si>
    <t>２級洋服</t>
    <phoneticPr fontId="12"/>
  </si>
  <si>
    <t>総合４級</t>
    <phoneticPr fontId="12"/>
  </si>
  <si>
    <t>乙種全６種</t>
    <rPh sb="2" eb="3">
      <t>ゼン</t>
    </rPh>
    <rPh sb="4" eb="5">
      <t>シュ</t>
    </rPh>
    <phoneticPr fontId="12"/>
  </si>
  <si>
    <t>乙種全６種</t>
    <rPh sb="0" eb="2">
      <t>オツシュ</t>
    </rPh>
    <rPh sb="2" eb="3">
      <t>ゼン</t>
    </rPh>
    <rPh sb="4" eb="5">
      <t>シュ</t>
    </rPh>
    <phoneticPr fontId="12"/>
  </si>
  <si>
    <t>甲種</t>
    <rPh sb="0" eb="2">
      <t>コウシュ</t>
    </rPh>
    <phoneticPr fontId="12"/>
  </si>
  <si>
    <t>乙種</t>
    <rPh sb="0" eb="2">
      <t>オツシュ</t>
    </rPh>
    <phoneticPr fontId="12"/>
  </si>
  <si>
    <t>丙種</t>
    <rPh sb="0" eb="2">
      <t>ヘイシュ</t>
    </rPh>
    <phoneticPr fontId="12"/>
  </si>
  <si>
    <t>甲種
乙種全６種</t>
    <rPh sb="3" eb="5">
      <t>オツシュ</t>
    </rPh>
    <rPh sb="5" eb="6">
      <t>ゼン</t>
    </rPh>
    <rPh sb="7" eb="8">
      <t>シュ</t>
    </rPh>
    <phoneticPr fontId="12"/>
  </si>
  <si>
    <t>区分Ａ</t>
    <rPh sb="0" eb="2">
      <t>クブン</t>
    </rPh>
    <phoneticPr fontId="12"/>
  </si>
  <si>
    <t>区分Ｂ</t>
    <rPh sb="0" eb="2">
      <t>クブン</t>
    </rPh>
    <phoneticPr fontId="12"/>
  </si>
  <si>
    <t>区分Ｃ</t>
    <rPh sb="0" eb="2">
      <t>クブン</t>
    </rPh>
    <phoneticPr fontId="12"/>
  </si>
  <si>
    <t/>
  </si>
  <si>
    <t>プロジェクト発表会</t>
    <phoneticPr fontId="12"/>
  </si>
  <si>
    <t>意見発表会</t>
    <phoneticPr fontId="12"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</si>
  <si>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12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</si>
  <si>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12"/>
  </si>
  <si>
    <t>申請月日</t>
    <rPh sb="2" eb="4">
      <t>がっぴ</t>
    </rPh>
    <phoneticPr fontId="27" type="Hiragana" alignment="distributed"/>
  </si>
  <si>
    <t>生徒氏名</t>
    <rPh sb="0" eb="1">
      <t>ふ</t>
    </rPh>
    <rPh sb="1" eb="2">
      <t>り</t>
    </rPh>
    <rPh sb="2" eb="3">
      <t>が</t>
    </rPh>
    <rPh sb="3" eb="4">
      <t>な</t>
    </rPh>
    <phoneticPr fontId="27" type="Hiragana" alignment="distributed"/>
  </si>
  <si>
    <t>学科・コース名</t>
    <rPh sb="0" eb="2">
      <t>がっか</t>
    </rPh>
    <rPh sb="6" eb="7">
      <t>めい</t>
    </rPh>
    <phoneticPr fontId="21" type="Hiragana" alignment="distributed"/>
  </si>
  <si>
    <t>学年・性別</t>
    <rPh sb="0" eb="2">
      <t>がくねん</t>
    </rPh>
    <phoneticPr fontId="21" type="Hiragana" alignment="distributed"/>
  </si>
  <si>
    <t>年  ・</t>
    <rPh sb="0" eb="1">
      <t>ねん</t>
    </rPh>
    <phoneticPr fontId="28" type="Hiragana" alignment="distributed"/>
  </si>
  <si>
    <t>生年月日</t>
    <rPh sb="0" eb="2">
      <t>せいねん</t>
    </rPh>
    <rPh sb="2" eb="4">
      <t>がっぴ</t>
    </rPh>
    <phoneticPr fontId="21" type="Hiragana" alignment="distributed"/>
  </si>
  <si>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21"/>
  </si>
  <si>
    <t>第</t>
    <phoneticPr fontId="21"/>
  </si>
  <si>
    <t>アグリマイスター顕彰制度　顕彰内容証明書</t>
    <phoneticPr fontId="21"/>
  </si>
  <si>
    <t>アグリマイスター</t>
    <phoneticPr fontId="21"/>
  </si>
  <si>
    <t>を下記の成果に対して授与したことを証明します。</t>
    <phoneticPr fontId="21"/>
  </si>
  <si>
    <t>発行年月日</t>
    <phoneticPr fontId="21"/>
  </si>
  <si>
    <t>理事長</t>
    <phoneticPr fontId="21"/>
  </si>
  <si>
    <t>号</t>
    <rPh sb="0" eb="1">
      <t>ゴウ</t>
    </rPh>
    <phoneticPr fontId="12"/>
  </si>
  <si>
    <t>日本学校農業クラブ連盟/
ブロック学校農業クラブ連盟/
県学校農業クラブ連盟</t>
    <phoneticPr fontId="12"/>
  </si>
  <si>
    <t>日本学校農業クラブ連盟/
ブロック学校農業クラブ連盟/
県学校農業クラブ連盟</t>
    <phoneticPr fontId="12"/>
  </si>
  <si>
    <t>ランク</t>
    <phoneticPr fontId="12"/>
  </si>
  <si>
    <t>発行番号(ランク)</t>
    <rPh sb="0" eb="2">
      <t>ハッコウ</t>
    </rPh>
    <rPh sb="2" eb="4">
      <t>バンゴウ</t>
    </rPh>
    <phoneticPr fontId="12"/>
  </si>
  <si>
    <t>発行番号(年度）</t>
    <rPh sb="0" eb="2">
      <t>ハッコウ</t>
    </rPh>
    <rPh sb="2" eb="4">
      <t>バンゴウ</t>
    </rPh>
    <rPh sb="5" eb="7">
      <t>ネンド</t>
    </rPh>
    <phoneticPr fontId="12"/>
  </si>
  <si>
    <t>発行番号(学校番号)</t>
    <rPh sb="0" eb="2">
      <t>ハッコウ</t>
    </rPh>
    <rPh sb="2" eb="4">
      <t>バンゴウ</t>
    </rPh>
    <rPh sb="5" eb="7">
      <t>ガッコウ</t>
    </rPh>
    <rPh sb="7" eb="9">
      <t>バンゴウ</t>
    </rPh>
    <phoneticPr fontId="12"/>
  </si>
  <si>
    <t>発行番号(連番)</t>
    <rPh sb="0" eb="2">
      <t>ハッコウ</t>
    </rPh>
    <rPh sb="2" eb="4">
      <t>バンゴウ</t>
    </rPh>
    <rPh sb="5" eb="7">
      <t>レンバン</t>
    </rPh>
    <phoneticPr fontId="12"/>
  </si>
  <si>
    <t>処理番号</t>
    <rPh sb="0" eb="2">
      <t>ショリ</t>
    </rPh>
    <rPh sb="2" eb="4">
      <t>バンゴウ</t>
    </rPh>
    <phoneticPr fontId="16"/>
  </si>
  <si>
    <t>学校別人数</t>
    <rPh sb="0" eb="2">
      <t>ガッコウ</t>
    </rPh>
    <rPh sb="2" eb="3">
      <t>ベツ</t>
    </rPh>
    <rPh sb="3" eb="5">
      <t>ニンズウ</t>
    </rPh>
    <phoneticPr fontId="16"/>
  </si>
  <si>
    <t>学校名</t>
    <rPh sb="0" eb="3">
      <t>ガッコウメイ</t>
    </rPh>
    <phoneticPr fontId="16"/>
  </si>
  <si>
    <t>学校番号</t>
    <rPh sb="0" eb="2">
      <t>ガッコウ</t>
    </rPh>
    <rPh sb="2" eb="4">
      <t>バンゴウ</t>
    </rPh>
    <phoneticPr fontId="16"/>
  </si>
  <si>
    <t>発行番号</t>
    <rPh sb="0" eb="2">
      <t>ハッコウ</t>
    </rPh>
    <rPh sb="2" eb="4">
      <t>バンゴウ</t>
    </rPh>
    <phoneticPr fontId="16"/>
  </si>
  <si>
    <t>学年</t>
    <rPh sb="0" eb="2">
      <t>ガクネン</t>
    </rPh>
    <phoneticPr fontId="16"/>
  </si>
  <si>
    <t>生徒氏名</t>
    <rPh sb="0" eb="2">
      <t>セイト</t>
    </rPh>
    <rPh sb="2" eb="4">
      <t>シメイ</t>
    </rPh>
    <phoneticPr fontId="16"/>
  </si>
  <si>
    <t>名（ローマ字）</t>
    <rPh sb="0" eb="1">
      <t>メイ</t>
    </rPh>
    <rPh sb="5" eb="6">
      <t>ジ</t>
    </rPh>
    <phoneticPr fontId="16"/>
  </si>
  <si>
    <t>姓（ローマ字）</t>
    <rPh sb="0" eb="1">
      <t>セイ</t>
    </rPh>
    <rPh sb="5" eb="6">
      <t>ジ</t>
    </rPh>
    <phoneticPr fontId="16"/>
  </si>
  <si>
    <t>認定ランク</t>
    <rPh sb="0" eb="2">
      <t>ニンテイ</t>
    </rPh>
    <phoneticPr fontId="16"/>
  </si>
  <si>
    <t>FFJランク</t>
  </si>
  <si>
    <t>A合計点</t>
    <rPh sb="1" eb="3">
      <t>ゴウケイ</t>
    </rPh>
    <rPh sb="3" eb="4">
      <t>テン</t>
    </rPh>
    <phoneticPr fontId="16"/>
  </si>
  <si>
    <t>B合計点</t>
    <rPh sb="1" eb="3">
      <t>ゴウケイ</t>
    </rPh>
    <rPh sb="3" eb="4">
      <t>テン</t>
    </rPh>
    <phoneticPr fontId="16"/>
  </si>
  <si>
    <t>合計</t>
    <rPh sb="0" eb="2">
      <t>ゴウケイ</t>
    </rPh>
    <phoneticPr fontId="16"/>
  </si>
  <si>
    <t>FFJ検定ランク</t>
    <rPh sb="3" eb="5">
      <t>ケンテイ</t>
    </rPh>
    <phoneticPr fontId="12"/>
  </si>
  <si>
    <t>発行年月日</t>
    <rPh sb="0" eb="3">
      <t>ハッコウネン</t>
    </rPh>
    <rPh sb="3" eb="5">
      <t>ツキヒ</t>
    </rPh>
    <phoneticPr fontId="12"/>
  </si>
  <si>
    <r>
      <t>一般</t>
    </r>
    <r>
      <rPr>
        <sz val="11"/>
        <color rgb="FFFF0000"/>
        <rFont val="ＭＳ Ｐゴシック"/>
        <family val="3"/>
        <charset val="128"/>
      </rPr>
      <t>財団</t>
    </r>
    <r>
      <rPr>
        <sz val="11"/>
        <color rgb="FF00B050"/>
        <rFont val="ＭＳ Ｐゴシック"/>
        <family val="3"/>
        <charset val="128"/>
      </rPr>
      <t>法人自然環境研究センター</t>
    </r>
    <rPh sb="0" eb="2">
      <t>イッパン</t>
    </rPh>
    <rPh sb="2" eb="4">
      <t>ザイダン</t>
    </rPh>
    <rPh sb="4" eb="6">
      <t>ホウジン</t>
    </rPh>
    <rPh sb="6" eb="8">
      <t>シゼン</t>
    </rPh>
    <phoneticPr fontId="12"/>
  </si>
  <si>
    <t>食の検定・食農級</t>
    <phoneticPr fontId="12"/>
  </si>
  <si>
    <t>食の6次産業化プロデューサー（食Pro.）</t>
    <phoneticPr fontId="12"/>
  </si>
  <si>
    <t>フラワー装飾技能士検定（フラワー装飾作業）</t>
    <rPh sb="8" eb="9">
      <t>シ</t>
    </rPh>
    <rPh sb="9" eb="11">
      <t>ケンテイ</t>
    </rPh>
    <phoneticPr fontId="12"/>
  </si>
  <si>
    <t>実験動物２級技術者</t>
    <rPh sb="8" eb="9">
      <t>シャ</t>
    </rPh>
    <phoneticPr fontId="12"/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</si>
  <si>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12"/>
  </si>
  <si>
    <t>都道府県保健局</t>
    <rPh sb="0" eb="4">
      <t>トドウフケン</t>
    </rPh>
    <rPh sb="6" eb="7">
      <t>キョク</t>
    </rPh>
    <phoneticPr fontId="12"/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</si>
  <si>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2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</si>
  <si>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12"/>
  </si>
  <si>
    <t>造園技能士検定</t>
    <rPh sb="4" eb="5">
      <t>シ</t>
    </rPh>
    <phoneticPr fontId="12"/>
  </si>
  <si>
    <t>公益社団法人国際文化カレッジ</t>
    <rPh sb="6" eb="8">
      <t>コクサイ</t>
    </rPh>
    <rPh sb="8" eb="10">
      <t>ブンカ</t>
    </rPh>
    <phoneticPr fontId="12"/>
  </si>
  <si>
    <t>グリーンセイバー資格検定</t>
    <rPh sb="8" eb="10">
      <t>シカク</t>
    </rPh>
    <phoneticPr fontId="12"/>
  </si>
  <si>
    <t>移動式クレーン運転実技教育講習(つり上げ荷重5t以上、免許)</t>
    <rPh sb="13" eb="15">
      <t>コウシュウ</t>
    </rPh>
    <phoneticPr fontId="12"/>
  </si>
  <si>
    <t>締め固め用機械(ローラー)特別教育</t>
    <phoneticPr fontId="12"/>
  </si>
  <si>
    <t>機械保全技能検定</t>
    <rPh sb="6" eb="8">
      <t>ケンテイ</t>
    </rPh>
    <phoneticPr fontId="12"/>
  </si>
  <si>
    <t>日本プラントメンテナンス協会</t>
    <rPh sb="0" eb="2">
      <t>ニホン</t>
    </rPh>
    <rPh sb="12" eb="14">
      <t>キョウカイ</t>
    </rPh>
    <phoneticPr fontId="12"/>
  </si>
  <si>
    <t>毒物劇物取扱者試験</t>
    <rPh sb="7" eb="9">
      <t>シケン</t>
    </rPh>
    <phoneticPr fontId="12"/>
  </si>
  <si>
    <t>消防試験研究センター</t>
    <rPh sb="0" eb="2">
      <t>ショウボウ</t>
    </rPh>
    <rPh sb="2" eb="4">
      <t>シケン</t>
    </rPh>
    <rPh sb="4" eb="6">
      <t>ケンキュウ</t>
    </rPh>
    <phoneticPr fontId="12"/>
  </si>
  <si>
    <t>潜水士試験</t>
    <rPh sb="3" eb="5">
      <t>シケン</t>
    </rPh>
    <phoneticPr fontId="12"/>
  </si>
  <si>
    <t>日本ボイラ協会</t>
    <rPh sb="0" eb="2">
      <t>ニホン</t>
    </rPh>
    <rPh sb="5" eb="7">
      <t>キョウカイ</t>
    </rPh>
    <phoneticPr fontId="12"/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</si>
  <si>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12"/>
  </si>
  <si>
    <t>米・食味鑑定士協会</t>
    <phoneticPr fontId="12"/>
  </si>
  <si>
    <t>日本農業教育学会</t>
    <rPh sb="0" eb="2">
      <t>ニホン</t>
    </rPh>
    <rPh sb="4" eb="6">
      <t>キョウイク</t>
    </rPh>
    <rPh sb="6" eb="8">
      <t>ガッカイ</t>
    </rPh>
    <phoneticPr fontId="12"/>
  </si>
  <si>
    <t>全日本ブラックアンドホワイトショウ</t>
    <rPh sb="0" eb="3">
      <t>ゼンニホン</t>
    </rPh>
    <phoneticPr fontId="12"/>
  </si>
  <si>
    <t>全英連</t>
    <rPh sb="1" eb="2">
      <t>エイ</t>
    </rPh>
    <rPh sb="2" eb="3">
      <t>レン</t>
    </rPh>
    <phoneticPr fontId="12"/>
  </si>
  <si>
    <t>全国商業高等学校協会</t>
    <phoneticPr fontId="12"/>
  </si>
  <si>
    <t>ICTプロフィシエンシー検定試験（P検）</t>
    <rPh sb="14" eb="16">
      <t>シケン</t>
    </rPh>
    <phoneticPr fontId="12"/>
  </si>
  <si>
    <t>ＩＣTプロフィシエンシー検定協会</t>
    <phoneticPr fontId="12"/>
  </si>
  <si>
    <t>パソコンスピード認定試験</t>
    <rPh sb="8" eb="10">
      <t>ニンテイ</t>
    </rPh>
    <phoneticPr fontId="12"/>
  </si>
  <si>
    <t>文書デザイン検定試験</t>
    <phoneticPr fontId="12"/>
  </si>
  <si>
    <t>日本情報処理検定協会</t>
    <phoneticPr fontId="12"/>
  </si>
  <si>
    <t>日本語文書処理技能検定試験</t>
    <rPh sb="11" eb="13">
      <t>シケン</t>
    </rPh>
    <phoneticPr fontId="12"/>
  </si>
  <si>
    <t>情報処理技能検定試験（データベース）</t>
    <rPh sb="4" eb="6">
      <t>ギノウ</t>
    </rPh>
    <rPh sb="8" eb="10">
      <t>シケン</t>
    </rPh>
    <phoneticPr fontId="12"/>
  </si>
  <si>
    <t>日商簿記検定試験</t>
    <rPh sb="0" eb="2">
      <t>ニッショウ</t>
    </rPh>
    <phoneticPr fontId="12"/>
  </si>
  <si>
    <t>小型ボイラー取扱業務特別教育講習</t>
    <rPh sb="8" eb="10">
      <t>ギョウム</t>
    </rPh>
    <rPh sb="12" eb="14">
      <t>キョウイク</t>
    </rPh>
    <phoneticPr fontId="12"/>
  </si>
  <si>
    <t>手話技能検定試験</t>
    <rPh sb="6" eb="8">
      <t>シケン</t>
    </rPh>
    <phoneticPr fontId="12"/>
  </si>
  <si>
    <t>レース編物技能検定試験</t>
    <rPh sb="9" eb="11">
      <t>シケン</t>
    </rPh>
    <phoneticPr fontId="12"/>
  </si>
  <si>
    <t>日本衣料管理協会</t>
    <rPh sb="2" eb="4">
      <t>イリョウ</t>
    </rPh>
    <rPh sb="4" eb="6">
      <t>カンリ</t>
    </rPh>
    <rPh sb="6" eb="8">
      <t>キョウカイ</t>
    </rPh>
    <phoneticPr fontId="12"/>
  </si>
  <si>
    <t>日商ビジネス英語検定</t>
    <rPh sb="0" eb="2">
      <t>ニッショウ</t>
    </rPh>
    <phoneticPr fontId="12"/>
  </si>
  <si>
    <t>ＣＧーＡＲＴＳ検定(ＣＧ部門・画像処理部門）</t>
    <phoneticPr fontId="12"/>
  </si>
  <si>
    <t>全商ワープロ実務検定試験</t>
    <rPh sb="0" eb="2">
      <t>ゼンショウ</t>
    </rPh>
    <phoneticPr fontId="12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</si>
  <si>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2"/>
  </si>
  <si>
    <t>食生活アドバイザーⓇ検定</t>
    <rPh sb="10" eb="12">
      <t>ケンテイ</t>
    </rPh>
    <phoneticPr fontId="12"/>
  </si>
  <si>
    <t>危険物取扱者試験</t>
    <rPh sb="6" eb="8">
      <t>シケン</t>
    </rPh>
    <phoneticPr fontId="12"/>
  </si>
  <si>
    <t>簿記実務検定試験（会計）</t>
    <rPh sb="6" eb="8">
      <t>シケン</t>
    </rPh>
    <phoneticPr fontId="12"/>
  </si>
  <si>
    <t>簿記実務検定試験（原価計算）</t>
    <rPh sb="6" eb="8">
      <t>シケン</t>
    </rPh>
    <phoneticPr fontId="12"/>
  </si>
  <si>
    <t>会計実務検定試験（財務会計論）</t>
    <rPh sb="6" eb="8">
      <t>シケン</t>
    </rPh>
    <phoneticPr fontId="12"/>
  </si>
  <si>
    <t>会計実務検定試験（財務諸表分析）</t>
    <rPh sb="6" eb="8">
      <t>シケン</t>
    </rPh>
    <phoneticPr fontId="12"/>
  </si>
  <si>
    <t>会計実務検定試験（管理会計）</t>
    <rPh sb="6" eb="8">
      <t>シケン</t>
    </rPh>
    <rPh sb="9" eb="11">
      <t>カンリ</t>
    </rPh>
    <rPh sb="11" eb="13">
      <t>カイケイ</t>
    </rPh>
    <phoneticPr fontId="12"/>
  </si>
  <si>
    <t>合格</t>
    <rPh sb="0" eb="2">
      <t>ゴウカク</t>
    </rPh>
    <phoneticPr fontId="12"/>
  </si>
  <si>
    <t>20点</t>
    <phoneticPr fontId="12"/>
  </si>
  <si>
    <t>15点</t>
    <phoneticPr fontId="12"/>
  </si>
  <si>
    <t>金賞</t>
    <rPh sb="0" eb="2">
      <t>キンショウ</t>
    </rPh>
    <phoneticPr fontId="12"/>
  </si>
  <si>
    <t>銀賞・銅賞</t>
    <rPh sb="0" eb="2">
      <t>ギンショウ</t>
    </rPh>
    <rPh sb="3" eb="5">
      <t>ドウショウ</t>
    </rPh>
    <phoneticPr fontId="12"/>
  </si>
  <si>
    <t>審査員奨励賞</t>
    <rPh sb="0" eb="3">
      <t>シンサイン</t>
    </rPh>
    <rPh sb="3" eb="6">
      <t>ショウレイショウ</t>
    </rPh>
    <phoneticPr fontId="12"/>
  </si>
  <si>
    <t>全国参加</t>
    <rPh sb="0" eb="2">
      <t>ゼンコク</t>
    </rPh>
    <rPh sb="2" eb="4">
      <t>サンカ</t>
    </rPh>
    <phoneticPr fontId="12"/>
  </si>
  <si>
    <t>銀賞</t>
    <rPh sb="0" eb="2">
      <t>ギンショウ</t>
    </rPh>
    <phoneticPr fontId="12"/>
  </si>
  <si>
    <t>銅賞</t>
    <rPh sb="0" eb="2">
      <t>ドウショウ</t>
    </rPh>
    <phoneticPr fontId="12"/>
  </si>
  <si>
    <t>金賞</t>
    <phoneticPr fontId="12"/>
  </si>
  <si>
    <t>Ｂ</t>
    <phoneticPr fontId="12"/>
  </si>
  <si>
    <t>全国参加</t>
    <rPh sb="2" eb="4">
      <t>サンカ</t>
    </rPh>
    <phoneticPr fontId="12"/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</si>
  <si>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12"/>
  </si>
  <si>
    <t>簿記実務検定試験</t>
    <rPh sb="6" eb="8">
      <t>シケン</t>
    </rPh>
    <phoneticPr fontId="12"/>
  </si>
  <si>
    <t>３級</t>
    <rPh sb="1" eb="2">
      <t>キュウ</t>
    </rPh>
    <phoneticPr fontId="12"/>
  </si>
  <si>
    <t>9815</t>
    <phoneticPr fontId="12"/>
  </si>
  <si>
    <t>簿記実務検定</t>
    <phoneticPr fontId="12"/>
  </si>
  <si>
    <t>Ｅ</t>
    <phoneticPr fontId="12"/>
  </si>
  <si>
    <t>Ｃ</t>
    <phoneticPr fontId="12"/>
  </si>
  <si>
    <t>準１級</t>
    <rPh sb="0" eb="1">
      <t>ジュン</t>
    </rPh>
    <phoneticPr fontId="12"/>
  </si>
  <si>
    <t>Ｃ</t>
    <phoneticPr fontId="12"/>
  </si>
  <si>
    <t>Ｅ</t>
    <phoneticPr fontId="12"/>
  </si>
  <si>
    <r>
      <t>聞き書き甲子園実行委員会(写真は除く</t>
    </r>
    <r>
      <rPr>
        <sz val="11"/>
        <color indexed="8"/>
        <rFont val="ＭＳ Ｐゴシック"/>
        <family val="3"/>
        <charset val="128"/>
      </rPr>
      <t>)</t>
    </r>
    <rPh sb="13" eb="15">
      <t>シャシン</t>
    </rPh>
    <rPh sb="16" eb="17">
      <t>ノゾ</t>
    </rPh>
    <phoneticPr fontId="12"/>
  </si>
  <si>
    <t>移動式クレーン特別教育講習(1ｔ未満)</t>
    <phoneticPr fontId="12"/>
  </si>
  <si>
    <t>固定式クレーン特別教育講習（５ｔ未満)</t>
    <phoneticPr fontId="12"/>
  </si>
  <si>
    <t>小型移動式クレーン運転技能講習(つり上げ荷重１ｔ以上５ｔ未満)</t>
    <phoneticPr fontId="12"/>
  </si>
  <si>
    <t>玉掛け特別教育講習(１ｔ未満)</t>
    <phoneticPr fontId="12"/>
  </si>
  <si>
    <t>カラーコーディネーター検定</t>
    <phoneticPr fontId="12"/>
  </si>
  <si>
    <t>パン製造技能士</t>
    <rPh sb="4" eb="7">
      <t>ギノウシ</t>
    </rPh>
    <phoneticPr fontId="12"/>
  </si>
  <si>
    <t>トレース技能検定試験</t>
    <phoneticPr fontId="12"/>
  </si>
  <si>
    <t>ビジネス能力検定　ジャブパス</t>
    <rPh sb="4" eb="6">
      <t>ノウリョク</t>
    </rPh>
    <rPh sb="6" eb="8">
      <t>ケンテイ</t>
    </rPh>
    <phoneticPr fontId="12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</si>
  <si>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12"/>
  </si>
  <si>
    <t>お肉博士（お肉検定）</t>
    <rPh sb="1" eb="2">
      <t>ニク</t>
    </rPh>
    <rPh sb="2" eb="4">
      <t>ハカセ</t>
    </rPh>
    <rPh sb="6" eb="7">
      <t>ニク</t>
    </rPh>
    <rPh sb="7" eb="9">
      <t>ケンテイ</t>
    </rPh>
    <phoneticPr fontId="12"/>
  </si>
  <si>
    <t>全国食肉検定委員会</t>
    <rPh sb="0" eb="2">
      <t>ゼンコク</t>
    </rPh>
    <rPh sb="2" eb="4">
      <t>ショクニク</t>
    </rPh>
    <rPh sb="4" eb="6">
      <t>ケンテイ</t>
    </rPh>
    <rPh sb="6" eb="8">
      <t>イイン</t>
    </rPh>
    <rPh sb="8" eb="9">
      <t>カイ</t>
    </rPh>
    <phoneticPr fontId="12"/>
  </si>
  <si>
    <t>農業機械技術検定</t>
    <phoneticPr fontId="12"/>
  </si>
  <si>
    <t>2級造園施工技術者（学科）</t>
    <rPh sb="1" eb="2">
      <t>キュウ</t>
    </rPh>
    <rPh sb="10" eb="12">
      <t>ガッカ</t>
    </rPh>
    <phoneticPr fontId="12"/>
  </si>
  <si>
    <t>Ａ</t>
    <phoneticPr fontId="12"/>
  </si>
  <si>
    <t>Ｓ</t>
    <phoneticPr fontId="12"/>
  </si>
  <si>
    <t>Ｂ</t>
    <phoneticPr fontId="12"/>
  </si>
  <si>
    <t>Ｃ</t>
    <phoneticPr fontId="12"/>
  </si>
  <si>
    <t>４級</t>
    <phoneticPr fontId="12"/>
  </si>
  <si>
    <t>Ｅ</t>
    <phoneticPr fontId="12"/>
  </si>
  <si>
    <t>Ｄ</t>
    <phoneticPr fontId="12"/>
  </si>
  <si>
    <t>１級・準１級</t>
    <rPh sb="3" eb="4">
      <t>ジュン</t>
    </rPh>
    <rPh sb="5" eb="6">
      <t>キュウ</t>
    </rPh>
    <phoneticPr fontId="12"/>
  </si>
  <si>
    <t>４級</t>
    <rPh sb="1" eb="2">
      <t>キュウ</t>
    </rPh>
    <phoneticPr fontId="12"/>
  </si>
  <si>
    <t>前期</t>
    <rPh sb="0" eb="2">
      <t>ゼンキ</t>
    </rPh>
    <phoneticPr fontId="12"/>
  </si>
  <si>
    <t>後期</t>
    <rPh sb="0" eb="2">
      <t>コウキ</t>
    </rPh>
    <phoneticPr fontId="12"/>
  </si>
  <si>
    <t>9826</t>
    <phoneticPr fontId="12"/>
  </si>
  <si>
    <t>都道府県教育委員会</t>
    <rPh sb="0" eb="4">
      <t>トドウフケン</t>
    </rPh>
    <rPh sb="4" eb="6">
      <t>キョウイク</t>
    </rPh>
    <rPh sb="6" eb="9">
      <t>イインカイ</t>
    </rPh>
    <phoneticPr fontId="12"/>
  </si>
  <si>
    <t>A</t>
    <phoneticPr fontId="12"/>
  </si>
  <si>
    <t>合格</t>
    <phoneticPr fontId="12"/>
  </si>
  <si>
    <t>2級土木施工管理技術検定（学科）</t>
    <rPh sb="13" eb="15">
      <t>ガッカ</t>
    </rPh>
    <phoneticPr fontId="12"/>
  </si>
  <si>
    <t>2級造園施工管理技術検定（学科）</t>
    <rPh sb="13" eb="15">
      <t>ガッカ</t>
    </rPh>
    <phoneticPr fontId="12"/>
  </si>
  <si>
    <t>2級土木施工管理技術検定（学科）</t>
    <phoneticPr fontId="12"/>
  </si>
  <si>
    <t>合格</t>
    <phoneticPr fontId="12"/>
  </si>
  <si>
    <t>Ｂ</t>
    <phoneticPr fontId="12"/>
  </si>
  <si>
    <t>2級造園施工管理技術検定（学科）</t>
    <phoneticPr fontId="12"/>
  </si>
  <si>
    <t>合格</t>
    <phoneticPr fontId="12"/>
  </si>
  <si>
    <t>6110</t>
    <phoneticPr fontId="12"/>
  </si>
  <si>
    <t>6306</t>
    <phoneticPr fontId="12"/>
  </si>
  <si>
    <t>校内大会参加</t>
    <rPh sb="2" eb="4">
      <t>タイカイ</t>
    </rPh>
    <phoneticPr fontId="12"/>
  </si>
  <si>
    <t>基礎級</t>
    <rPh sb="0" eb="2">
      <t>キソ</t>
    </rPh>
    <rPh sb="2" eb="3">
      <t>キュウ</t>
    </rPh>
    <phoneticPr fontId="12"/>
  </si>
  <si>
    <t>酸素欠乏危険作業の業務に係る特別教育</t>
    <phoneticPr fontId="12"/>
  </si>
  <si>
    <t>自由研削用といしの取替え等の業務に係る特別教育</t>
    <phoneticPr fontId="12"/>
  </si>
  <si>
    <t>アーク溶接等の業務に係る特別教育</t>
    <phoneticPr fontId="12"/>
  </si>
  <si>
    <t>ガス溶接技能講習</t>
    <phoneticPr fontId="12"/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</si>
  <si>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12"/>
  </si>
  <si>
    <t>はい作業従事者に対する安全衛生教育</t>
    <rPh sb="13" eb="15">
      <t>エイセイ</t>
    </rPh>
    <phoneticPr fontId="12"/>
  </si>
  <si>
    <t>粉じん作業に係る特別教育</t>
    <rPh sb="0" eb="1">
      <t>フン</t>
    </rPh>
    <rPh sb="3" eb="5">
      <t>サギョウ</t>
    </rPh>
    <rPh sb="6" eb="7">
      <t>カカ</t>
    </rPh>
    <rPh sb="8" eb="10">
      <t>トクベツ</t>
    </rPh>
    <rPh sb="10" eb="12">
      <t>キョウイク</t>
    </rPh>
    <phoneticPr fontId="12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</si>
  <si>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12"/>
  </si>
  <si>
    <t>有機溶剤業務従事者に対する労働衛生教育</t>
    <phoneticPr fontId="12"/>
  </si>
  <si>
    <t>玉掛け技能講習(つり上げ荷重等1トン以上)</t>
    <phoneticPr fontId="12"/>
  </si>
  <si>
    <t>基礎級</t>
    <phoneticPr fontId="12"/>
  </si>
  <si>
    <t>Ｂ</t>
    <phoneticPr fontId="12"/>
  </si>
  <si>
    <t>Ｄ</t>
    <phoneticPr fontId="12"/>
  </si>
  <si>
    <t>Ｅ</t>
    <phoneticPr fontId="12"/>
  </si>
  <si>
    <t>校内大会参加</t>
    <rPh sb="2" eb="4">
      <t>タイカイ</t>
    </rPh>
    <phoneticPr fontId="12"/>
  </si>
  <si>
    <t>7024</t>
  </si>
  <si>
    <t>7025</t>
  </si>
  <si>
    <t>7026</t>
  </si>
  <si>
    <t>7027</t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</si>
  <si>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12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</si>
  <si>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12"/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</si>
  <si>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12"/>
  </si>
  <si>
    <t>特定非営利法人　日本環境管理協会</t>
    <rPh sb="0" eb="2">
      <t>トクテイ</t>
    </rPh>
    <rPh sb="2" eb="5">
      <t>ヒエイリ</t>
    </rPh>
    <rPh sb="5" eb="7">
      <t>ホウジン</t>
    </rPh>
    <rPh sb="8" eb="10">
      <t>ニホン</t>
    </rPh>
    <rPh sb="10" eb="12">
      <t>カンキョウ</t>
    </rPh>
    <rPh sb="12" eb="14">
      <t>カンリ</t>
    </rPh>
    <rPh sb="14" eb="16">
      <t>キョウカイ</t>
    </rPh>
    <phoneticPr fontId="12"/>
  </si>
  <si>
    <t>2級</t>
    <rPh sb="1" eb="2">
      <t>キュウ</t>
    </rPh>
    <phoneticPr fontId="12"/>
  </si>
  <si>
    <t>3級</t>
    <rPh sb="1" eb="2">
      <t>キュウ</t>
    </rPh>
    <phoneticPr fontId="12"/>
  </si>
  <si>
    <t>4級</t>
    <rPh sb="1" eb="2">
      <t>キュウ</t>
    </rPh>
    <phoneticPr fontId="12"/>
  </si>
  <si>
    <t>5級</t>
    <rPh sb="1" eb="2">
      <t>キュウ</t>
    </rPh>
    <phoneticPr fontId="12"/>
  </si>
  <si>
    <t>6級・通学講座</t>
    <rPh sb="1" eb="2">
      <t>キュウ</t>
    </rPh>
    <rPh sb="3" eb="5">
      <t>ツウガク</t>
    </rPh>
    <rPh sb="5" eb="7">
      <t>コウザ</t>
    </rPh>
    <phoneticPr fontId="12"/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</si>
  <si>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12"/>
  </si>
  <si>
    <t>東京商工会議所</t>
    <rPh sb="0" eb="2">
      <t>トウキョウ</t>
    </rPh>
    <rPh sb="2" eb="4">
      <t>ショウコウ</t>
    </rPh>
    <rPh sb="4" eb="7">
      <t>カイギショ</t>
    </rPh>
    <phoneticPr fontId="12"/>
  </si>
  <si>
    <t>1127</t>
    <phoneticPr fontId="12"/>
  </si>
  <si>
    <t>金賞</t>
    <rPh sb="0" eb="2">
      <t>キンショウ</t>
    </rPh>
    <phoneticPr fontId="12"/>
  </si>
  <si>
    <t>銀賞</t>
    <rPh sb="0" eb="2">
      <t>ギンショウ</t>
    </rPh>
    <phoneticPr fontId="12"/>
  </si>
  <si>
    <t>銅賞</t>
    <rPh sb="0" eb="2">
      <t>ドウショウ</t>
    </rPh>
    <phoneticPr fontId="12"/>
  </si>
  <si>
    <t>Ｃ</t>
    <phoneticPr fontId="12"/>
  </si>
  <si>
    <t>Ｄ</t>
    <phoneticPr fontId="12"/>
  </si>
  <si>
    <t>合格</t>
    <rPh sb="0" eb="2">
      <t>ゴウカク</t>
    </rPh>
    <phoneticPr fontId="12"/>
  </si>
  <si>
    <t>１級</t>
    <rPh sb="1" eb="2">
      <t>キュウ</t>
    </rPh>
    <phoneticPr fontId="12"/>
  </si>
  <si>
    <t>２級</t>
    <rPh sb="1" eb="2">
      <t>キュウ</t>
    </rPh>
    <phoneticPr fontId="12"/>
  </si>
  <si>
    <t>３級</t>
    <rPh sb="1" eb="2">
      <t>キュウ</t>
    </rPh>
    <phoneticPr fontId="12"/>
  </si>
  <si>
    <t>４級</t>
    <phoneticPr fontId="12"/>
  </si>
  <si>
    <t>５級</t>
    <phoneticPr fontId="12"/>
  </si>
  <si>
    <t>６級</t>
    <phoneticPr fontId="12"/>
  </si>
  <si>
    <t>通学講座</t>
    <rPh sb="0" eb="2">
      <t>ツウガク</t>
    </rPh>
    <rPh sb="2" eb="4">
      <t>コウザ</t>
    </rPh>
    <phoneticPr fontId="12"/>
  </si>
  <si>
    <t>Ｆ</t>
    <phoneticPr fontId="12"/>
  </si>
  <si>
    <t>ｅｃｏ-１グランプリ</t>
    <phoneticPr fontId="12"/>
  </si>
  <si>
    <t>公益財団法人イオン１％クラブ　毎日新聞社</t>
    <rPh sb="15" eb="20">
      <t>マイニチシンブンシャ</t>
    </rPh>
    <phoneticPr fontId="12"/>
  </si>
  <si>
    <t>内閣総理大臣賞</t>
    <rPh sb="0" eb="2">
      <t>ナイカク</t>
    </rPh>
    <rPh sb="2" eb="4">
      <t>ソウリ</t>
    </rPh>
    <rPh sb="4" eb="6">
      <t>ダイジン</t>
    </rPh>
    <rPh sb="6" eb="7">
      <t>ショウ</t>
    </rPh>
    <phoneticPr fontId="12"/>
  </si>
  <si>
    <t>文部科学大臣賞
環境大臣賞</t>
    <rPh sb="0" eb="2">
      <t>モンブ</t>
    </rPh>
    <rPh sb="2" eb="4">
      <t>カガク</t>
    </rPh>
    <rPh sb="4" eb="6">
      <t>ダイジン</t>
    </rPh>
    <rPh sb="6" eb="7">
      <t>ショウ</t>
    </rPh>
    <rPh sb="8" eb="10">
      <t>カンキョウ</t>
    </rPh>
    <rPh sb="10" eb="13">
      <t>ダイジンショウ</t>
    </rPh>
    <phoneticPr fontId="12"/>
  </si>
  <si>
    <t>審査員特別賞</t>
    <rPh sb="0" eb="3">
      <t>シンサイン</t>
    </rPh>
    <rPh sb="3" eb="6">
      <t>トクベツショウ</t>
    </rPh>
    <phoneticPr fontId="12"/>
  </si>
  <si>
    <t>エコの環賞
ﾍﾞｽﾄプレゼンﾃｰｼｮﾝ賞</t>
    <rPh sb="3" eb="4">
      <t>ワ</t>
    </rPh>
    <rPh sb="4" eb="5">
      <t>ショウ</t>
    </rPh>
    <rPh sb="19" eb="20">
      <t>ショウ</t>
    </rPh>
    <phoneticPr fontId="12"/>
  </si>
  <si>
    <t>全国高等学校ビジネスアイデア甲子園</t>
    <rPh sb="0" eb="2">
      <t>ゼンコク</t>
    </rPh>
    <rPh sb="2" eb="4">
      <t>コウトウ</t>
    </rPh>
    <rPh sb="4" eb="6">
      <t>ガッコウ</t>
    </rPh>
    <rPh sb="14" eb="17">
      <t>コウシエン</t>
    </rPh>
    <phoneticPr fontId="12"/>
  </si>
  <si>
    <t>大阪商業大学　毎日新聞社</t>
    <rPh sb="2" eb="4">
      <t>ショウギョウ</t>
    </rPh>
    <rPh sb="4" eb="6">
      <t>ダイガク</t>
    </rPh>
    <rPh sb="7" eb="12">
      <t>マイニチシンブンシャ</t>
    </rPh>
    <phoneticPr fontId="12"/>
  </si>
  <si>
    <t>グランプリ</t>
    <phoneticPr fontId="12"/>
  </si>
  <si>
    <t>準グランプリ</t>
    <phoneticPr fontId="12"/>
  </si>
  <si>
    <t>奨励賞</t>
    <rPh sb="0" eb="3">
      <t>ショウレイショウ</t>
    </rPh>
    <phoneticPr fontId="12"/>
  </si>
  <si>
    <t>Ｅ</t>
    <phoneticPr fontId="12"/>
  </si>
  <si>
    <t>7028</t>
  </si>
  <si>
    <t>7029</t>
  </si>
  <si>
    <t>7030</t>
  </si>
  <si>
    <t>7031</t>
  </si>
  <si>
    <t>7032</t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</si>
  <si>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12"/>
  </si>
  <si>
    <t>　齋　藤　義　弘</t>
    <rPh sb="1" eb="2">
      <t>イツ</t>
    </rPh>
    <rPh sb="3" eb="4">
      <t>フジ</t>
    </rPh>
    <rPh sb="5" eb="6">
      <t>ギ</t>
    </rPh>
    <rPh sb="7" eb="8">
      <t>ヒロシ</t>
    </rPh>
    <phoneticPr fontId="21"/>
  </si>
  <si>
    <t>上記の生徒は、</t>
    <phoneticPr fontId="12"/>
  </si>
  <si>
    <t>１位</t>
    <rPh sb="1" eb="2">
      <t>イ</t>
    </rPh>
    <phoneticPr fontId="12"/>
  </si>
  <si>
    <t>２位</t>
    <rPh sb="1" eb="2">
      <t>イ</t>
    </rPh>
    <phoneticPr fontId="12"/>
  </si>
  <si>
    <t>修了</t>
    <phoneticPr fontId="12"/>
  </si>
  <si>
    <t>会計実務検定試験（管理会計）</t>
    <rPh sb="0" eb="2">
      <t>カイケイ</t>
    </rPh>
    <rPh sb="2" eb="4">
      <t>ジツム</t>
    </rPh>
    <rPh sb="4" eb="6">
      <t>ケンテイ</t>
    </rPh>
    <rPh sb="6" eb="8">
      <t>シケン</t>
    </rPh>
    <rPh sb="9" eb="11">
      <t>カンリ</t>
    </rPh>
    <rPh sb="11" eb="13">
      <t>カイケイ</t>
    </rPh>
    <phoneticPr fontId="12"/>
  </si>
  <si>
    <t>珠算検定</t>
    <phoneticPr fontId="12"/>
  </si>
  <si>
    <t>１級情報+プログラム</t>
    <phoneticPr fontId="12"/>
  </si>
  <si>
    <t>１級情報+プログラム</t>
    <phoneticPr fontId="12"/>
  </si>
  <si>
    <t>１級ビジネス情報部門</t>
    <phoneticPr fontId="12"/>
  </si>
  <si>
    <t>１級ビジネス情報部門</t>
    <phoneticPr fontId="12"/>
  </si>
  <si>
    <t>２級情報+プログラム</t>
    <phoneticPr fontId="12"/>
  </si>
  <si>
    <t>２級プログラミング部門</t>
    <phoneticPr fontId="12"/>
  </si>
  <si>
    <t>１級プログラミング部門</t>
    <phoneticPr fontId="12"/>
  </si>
  <si>
    <t>部門２級</t>
    <rPh sb="0" eb="2">
      <t>ブモン</t>
    </rPh>
    <rPh sb="3" eb="4">
      <t>キュウ</t>
    </rPh>
    <phoneticPr fontId="12"/>
  </si>
  <si>
    <t>部門２級</t>
    <rPh sb="0" eb="2">
      <t>ブモン</t>
    </rPh>
    <phoneticPr fontId="12"/>
  </si>
  <si>
    <t>令和1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</si>
</sst>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36" x14ac:knownFonts="1">
    <font>
      <sz val="11"/>
      <color indexed="8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8.8000000000000007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mediumGray">
        <bgColor rgb="FFFFFF00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3" fillId="0" borderId="0" xfId="0" applyFont="1" applyFill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13" fillId="2" borderId="0" xfId="0" applyFont="1" applyFill="1">
      <alignment vertical="center"/>
    </xf>
    <xf numFmtId="0" fontId="0" fillId="0" borderId="0" xfId="0" applyBorder="1" applyAlignment="1">
      <alignment vertical="center" wrapText="1"/>
    </xf>
    <xf numFmtId="49" fontId="13" fillId="0" borderId="0" xfId="0" applyNumberFormat="1" applyFont="1" applyFill="1" applyAlignment="1">
      <alignment horizontal="left" vertical="center"/>
    </xf>
    <xf numFmtId="0" fontId="1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 shrinkToFit="1"/>
    </xf>
    <xf numFmtId="49" fontId="0" fillId="0" borderId="0" xfId="0" applyNumberFormat="1" applyProtection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14" fontId="13" fillId="0" borderId="0" xfId="0" applyNumberFormat="1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2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3" borderId="2" xfId="0" applyFill="1" applyBorder="1" applyAlignment="1" applyProtection="1">
      <alignment vertical="center" shrinkToFit="1"/>
    </xf>
    <xf numFmtId="0" fontId="0" fillId="3" borderId="3" xfId="0" applyFill="1" applyBorder="1" applyAlignment="1" applyProtection="1">
      <alignment vertical="center" shrinkToFit="1"/>
    </xf>
    <xf numFmtId="0" fontId="0" fillId="3" borderId="4" xfId="0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14" fillId="0" borderId="1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shrinkToFit="1"/>
    </xf>
    <xf numFmtId="0" fontId="1" fillId="0" borderId="1" xfId="0" applyFont="1" applyBorder="1" applyProtection="1">
      <alignment vertical="center"/>
    </xf>
    <xf numFmtId="0" fontId="1" fillId="0" borderId="2" xfId="0" applyFont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center" shrinkToFit="1"/>
    </xf>
    <xf numFmtId="0" fontId="10" fillId="4" borderId="5" xfId="0" applyFont="1" applyFill="1" applyBorder="1" applyAlignment="1" applyProtection="1">
      <alignment horizontal="left" vertical="center" shrinkToFit="1"/>
    </xf>
    <xf numFmtId="0" fontId="19" fillId="0" borderId="1" xfId="0" applyFont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shrinkToFit="1"/>
    </xf>
    <xf numFmtId="0" fontId="15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shrinkToFit="1"/>
    </xf>
    <xf numFmtId="49" fontId="10" fillId="0" borderId="5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quotePrefix="1" applyFont="1" applyProtection="1">
      <alignment vertical="center"/>
    </xf>
    <xf numFmtId="0" fontId="2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 wrapText="1" shrinkToFit="1"/>
    </xf>
    <xf numFmtId="0" fontId="9" fillId="0" borderId="0" xfId="0" applyFont="1" applyProtection="1">
      <alignment vertical="center"/>
    </xf>
    <xf numFmtId="0" fontId="22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right" vertical="center"/>
    </xf>
    <xf numFmtId="0" fontId="24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6" fillId="0" borderId="0" xfId="0" applyFont="1" applyFill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shrinkToFit="1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distributed" vertical="center" shrinkToFit="1"/>
    </xf>
    <xf numFmtId="49" fontId="26" fillId="0" borderId="0" xfId="0" applyNumberFormat="1" applyFont="1" applyFill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4" fillId="0" borderId="0" xfId="0" applyNumberFormat="1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5" xfId="0" applyFont="1" applyFill="1" applyBorder="1" applyProtection="1">
      <alignment vertical="center"/>
    </xf>
    <xf numFmtId="49" fontId="10" fillId="0" borderId="5" xfId="0" applyNumberFormat="1" applyFont="1" applyFill="1" applyBorder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right" vertical="center"/>
    </xf>
    <xf numFmtId="56" fontId="9" fillId="0" borderId="0" xfId="0" applyNumberFormat="1" applyFont="1">
      <alignment vertical="center"/>
    </xf>
    <xf numFmtId="0" fontId="9" fillId="0" borderId="0" xfId="0" applyNumberFormat="1" applyFont="1">
      <alignment vertical="center"/>
    </xf>
    <xf numFmtId="0" fontId="9" fillId="0" borderId="0" xfId="0" applyNumberFormat="1" applyFont="1" applyAlignment="1">
      <alignment horizontal="right" vertical="center"/>
    </xf>
    <xf numFmtId="0" fontId="31" fillId="0" borderId="1" xfId="0" applyFont="1" applyFill="1" applyBorder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32" fillId="2" borderId="1" xfId="0" applyFont="1" applyFill="1" applyBorder="1" applyAlignment="1">
      <alignment horizontal="center" vertical="center" shrinkToFit="1"/>
    </xf>
    <xf numFmtId="0" fontId="22" fillId="5" borderId="1" xfId="0" applyNumberFormat="1" applyFont="1" applyFill="1" applyBorder="1" applyProtection="1">
      <alignment vertical="center"/>
      <protection locked="0"/>
    </xf>
    <xf numFmtId="0" fontId="28" fillId="0" borderId="1" xfId="0" applyFont="1" applyFill="1" applyBorder="1" applyAlignment="1">
      <alignment horizontal="center" vertical="center" shrinkToFit="1"/>
    </xf>
    <xf numFmtId="177" fontId="26" fillId="5" borderId="1" xfId="0" applyNumberFormat="1" applyFont="1" applyFill="1" applyBorder="1" applyProtection="1">
      <alignment vertical="center"/>
      <protection locked="0"/>
    </xf>
    <xf numFmtId="0" fontId="31" fillId="5" borderId="1" xfId="0" applyFont="1" applyFill="1" applyBorder="1" applyProtection="1">
      <alignment vertical="center"/>
      <protection locked="0"/>
    </xf>
    <xf numFmtId="0" fontId="15" fillId="0" borderId="1" xfId="0" applyFont="1" applyBorder="1" applyAlignment="1" applyProtection="1">
      <alignment vertical="center" shrinkToFit="1"/>
    </xf>
    <xf numFmtId="0" fontId="15" fillId="0" borderId="2" xfId="0" applyFont="1" applyBorder="1" applyAlignment="1" applyProtection="1">
      <alignment vertical="center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4" xfId="0" applyFont="1" applyBorder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0" fillId="0" borderId="1" xfId="0" applyFont="1" applyBorder="1" applyAlignment="1" applyProtection="1">
      <alignment vertical="center" wrapText="1"/>
    </xf>
    <xf numFmtId="0" fontId="33" fillId="0" borderId="1" xfId="0" applyFont="1" applyBorder="1" applyAlignment="1" applyProtection="1">
      <alignment vertical="center" wrapText="1"/>
    </xf>
    <xf numFmtId="0" fontId="20" fillId="3" borderId="1" xfId="0" applyFont="1" applyFill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vertical="center" shrinkToFit="1"/>
    </xf>
    <xf numFmtId="0" fontId="15" fillId="3" borderId="3" xfId="0" applyFont="1" applyFill="1" applyBorder="1" applyAlignment="1" applyProtection="1">
      <alignment vertical="center" shrinkToFit="1"/>
    </xf>
    <xf numFmtId="0" fontId="15" fillId="3" borderId="4" xfId="0" applyFont="1" applyFill="1" applyBorder="1" applyAlignment="1" applyProtection="1">
      <alignment vertical="center" shrinkToFit="1"/>
    </xf>
    <xf numFmtId="0" fontId="15" fillId="0" borderId="4" xfId="0" applyFont="1" applyBorder="1" applyAlignment="1" applyProtection="1">
      <alignment horizontal="center" vertical="center"/>
    </xf>
    <xf numFmtId="0" fontId="15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shrinkToFit="1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1" xfId="0" applyFont="1" applyFill="1" applyBorder="1" applyProtection="1">
      <alignment vertical="center"/>
    </xf>
    <xf numFmtId="0" fontId="15" fillId="0" borderId="2" xfId="0" applyFont="1" applyFill="1" applyBorder="1" applyAlignment="1" applyProtection="1">
      <alignment vertical="center" shrinkToFit="1"/>
    </xf>
    <xf numFmtId="0" fontId="15" fillId="0" borderId="3" xfId="0" applyFont="1" applyFill="1" applyBorder="1" applyAlignment="1" applyProtection="1">
      <alignment vertical="center" shrinkToFit="1"/>
    </xf>
    <xf numFmtId="0" fontId="15" fillId="0" borderId="4" xfId="0" applyFont="1" applyFill="1" applyBorder="1" applyAlignment="1" applyProtection="1">
      <alignment vertical="center" shrinkToFit="1"/>
    </xf>
    <xf numFmtId="0" fontId="15" fillId="0" borderId="1" xfId="0" applyFont="1" applyFill="1" applyBorder="1" applyAlignment="1" applyProtection="1">
      <alignment vertical="center" shrinkToFit="1"/>
    </xf>
    <xf numFmtId="0" fontId="15" fillId="0" borderId="1" xfId="0" applyFont="1" applyFill="1" applyBorder="1" applyAlignment="1" applyProtection="1">
      <alignment vertical="center" wrapText="1"/>
    </xf>
    <xf numFmtId="49" fontId="13" fillId="0" borderId="0" xfId="0" applyNumberFormat="1" applyFont="1">
      <alignment vertical="center"/>
    </xf>
    <xf numFmtId="0" fontId="0" fillId="0" borderId="0" xfId="0" applyAlignment="1" applyProtection="1">
      <alignment horizontal="center" vertical="center"/>
    </xf>
    <xf numFmtId="0" fontId="0" fillId="6" borderId="1" xfId="0" applyFill="1" applyBorder="1" applyProtection="1">
      <alignment vertical="center"/>
    </xf>
    <xf numFmtId="0" fontId="0" fillId="2" borderId="2" xfId="0" applyFill="1" applyBorder="1" applyAlignment="1" applyProtection="1">
      <alignment vertical="center" shrinkToFit="1"/>
    </xf>
    <xf numFmtId="0" fontId="0" fillId="2" borderId="3" xfId="0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vertical="center" shrinkToFit="1"/>
    </xf>
    <xf numFmtId="0" fontId="0" fillId="2" borderId="1" xfId="0" applyFill="1" applyBorder="1" applyProtection="1">
      <alignment vertical="center"/>
    </xf>
    <xf numFmtId="0" fontId="13" fillId="2" borderId="0" xfId="0" applyFont="1" applyFill="1" applyBorder="1">
      <alignment vertic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13" fillId="0" borderId="2" xfId="0" applyFont="1" applyBorder="1" applyAlignment="1" applyProtection="1">
      <alignment vertical="center" shrinkToFit="1"/>
    </xf>
    <xf numFmtId="0" fontId="13" fillId="0" borderId="3" xfId="0" applyFont="1" applyBorder="1" applyAlignment="1" applyProtection="1">
      <alignment vertical="center" shrinkToFit="1"/>
    </xf>
    <xf numFmtId="0" fontId="13" fillId="0" borderId="4" xfId="0" applyFont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shrinkToFit="1"/>
    </xf>
    <xf numFmtId="49" fontId="13" fillId="0" borderId="0" xfId="0" applyNumberFormat="1" applyFont="1" applyFill="1" applyAlignment="1">
      <alignment vertical="center"/>
    </xf>
    <xf numFmtId="49" fontId="1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vertical="center" shrinkToFit="1"/>
    </xf>
    <xf numFmtId="0" fontId="6" fillId="2" borderId="3" xfId="0" applyFont="1" applyFill="1" applyBorder="1" applyAlignment="1" applyProtection="1">
      <alignment vertical="center" shrinkToFit="1"/>
    </xf>
    <xf numFmtId="0" fontId="6" fillId="2" borderId="4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horizontal="center" vertical="center"/>
    </xf>
    <xf numFmtId="0" fontId="0" fillId="7" borderId="1" xfId="0" applyFill="1" applyBorder="1" applyProtection="1">
      <alignment vertical="center"/>
    </xf>
    <xf numFmtId="0" fontId="0" fillId="8" borderId="4" xfId="0" applyFill="1" applyBorder="1" applyAlignment="1" applyProtection="1">
      <alignment horizontal="center" vertical="center"/>
    </xf>
    <xf numFmtId="0" fontId="0" fillId="8" borderId="1" xfId="0" applyFill="1" applyBorder="1" applyProtection="1">
      <alignment vertical="center"/>
    </xf>
    <xf numFmtId="0" fontId="0" fillId="8" borderId="2" xfId="0" applyFill="1" applyBorder="1" applyAlignment="1" applyProtection="1">
      <alignment vertical="center" shrinkToFit="1"/>
    </xf>
    <xf numFmtId="0" fontId="0" fillId="8" borderId="3" xfId="0" applyFill="1" applyBorder="1" applyAlignment="1" applyProtection="1">
      <alignment vertical="center" shrinkToFit="1"/>
    </xf>
    <xf numFmtId="0" fontId="0" fillId="8" borderId="4" xfId="0" applyFill="1" applyBorder="1" applyAlignment="1" applyProtection="1">
      <alignment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0" fillId="8" borderId="1" xfId="0" applyFill="1" applyBorder="1" applyAlignment="1" applyProtection="1">
      <alignment vertical="center" shrinkToFit="1"/>
    </xf>
    <xf numFmtId="0" fontId="0" fillId="8" borderId="1" xfId="0" applyFill="1" applyBorder="1" applyAlignment="1" applyProtection="1">
      <alignment vertical="center" wrapText="1"/>
    </xf>
    <xf numFmtId="0" fontId="0" fillId="8" borderId="0" xfId="0" applyFill="1">
      <alignment vertical="center"/>
    </xf>
    <xf numFmtId="0" fontId="13" fillId="2" borderId="1" xfId="0" applyFont="1" applyFill="1" applyBorder="1" applyAlignment="1" applyProtection="1">
      <alignment vertical="center" wrapText="1" shrinkToFi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 shrinkToFit="1"/>
    </xf>
    <xf numFmtId="49" fontId="13" fillId="0" borderId="0" xfId="0" applyNumberFormat="1" applyFont="1" applyFill="1" applyBorder="1" applyAlignment="1" applyProtection="1">
      <alignment vertical="center" shrinkToFit="1"/>
    </xf>
    <xf numFmtId="0" fontId="29" fillId="2" borderId="1" xfId="0" applyFont="1" applyFill="1" applyBorder="1" applyAlignment="1" applyProtection="1">
      <alignment vertical="center" wrapText="1"/>
    </xf>
    <xf numFmtId="0" fontId="35" fillId="2" borderId="1" xfId="0" applyFont="1" applyFill="1" applyBorder="1" applyAlignment="1" applyProtection="1">
      <alignment vertical="center" wrapText="1" shrinkToFit="1"/>
    </xf>
    <xf numFmtId="0" fontId="20" fillId="2" borderId="1" xfId="0" applyFont="1" applyFill="1" applyBorder="1" applyAlignment="1" applyProtection="1">
      <alignment vertical="center" wrapText="1"/>
    </xf>
    <xf numFmtId="0" fontId="35" fillId="2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0" fillId="0" borderId="1" xfId="0" applyFill="1" applyBorder="1" applyProtection="1">
      <alignment vertical="center"/>
    </xf>
    <xf numFmtId="0" fontId="0" fillId="0" borderId="2" xfId="0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2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Border="1" applyAlignment="1" applyProtection="1">
      <alignment vertical="center" shrinkToFit="1"/>
    </xf>
    <xf numFmtId="0" fontId="13" fillId="0" borderId="24" xfId="0" applyFont="1" applyBorder="1" applyAlignment="1" applyProtection="1">
      <alignment vertical="center" shrinkToFit="1"/>
    </xf>
    <xf numFmtId="0" fontId="0" fillId="0" borderId="24" xfId="0" applyBorder="1" applyAlignment="1" applyProtection="1">
      <alignment vertical="center" shrinkToFit="1"/>
    </xf>
    <xf numFmtId="0" fontId="0" fillId="0" borderId="24" xfId="0" applyBorder="1" applyAlignment="1" applyProtection="1">
      <alignment vertical="center" wrapText="1"/>
    </xf>
    <xf numFmtId="0" fontId="18" fillId="0" borderId="24" xfId="0" applyFont="1" applyBorder="1" applyAlignment="1" applyProtection="1">
      <alignment vertical="center" wrapText="1"/>
    </xf>
    <xf numFmtId="0" fontId="34" fillId="0" borderId="24" xfId="0" applyFont="1" applyBorder="1" applyAlignment="1" applyProtection="1">
      <alignment vertical="center" wrapText="1"/>
    </xf>
    <xf numFmtId="0" fontId="18" fillId="0" borderId="24" xfId="0" applyFont="1" applyBorder="1" applyAlignment="1" applyProtection="1">
      <alignment vertical="center" shrinkToFit="1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Protection="1">
      <alignment vertical="center"/>
    </xf>
    <xf numFmtId="0" fontId="0" fillId="0" borderId="30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13" fillId="0" borderId="29" xfId="0" applyFont="1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wrapText="1"/>
    </xf>
    <xf numFmtId="0" fontId="18" fillId="0" borderId="29" xfId="0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vertical="center" wrapText="1"/>
    </xf>
    <xf numFmtId="0" fontId="18" fillId="0" borderId="29" xfId="0" applyFont="1" applyBorder="1" applyAlignment="1" applyProtection="1">
      <alignment vertical="center" shrinkToFit="1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Protection="1">
      <alignment vertical="center"/>
    </xf>
    <xf numFmtId="0" fontId="0" fillId="0" borderId="35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0" fillId="0" borderId="37" xfId="0" applyBorder="1" applyAlignment="1" applyProtection="1">
      <alignment vertical="center" shrinkToFit="1"/>
    </xf>
    <xf numFmtId="0" fontId="13" fillId="0" borderId="34" xfId="0" applyFont="1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34" xfId="0" applyBorder="1" applyAlignment="1" applyProtection="1">
      <alignment vertical="center" wrapText="1"/>
    </xf>
    <xf numFmtId="0" fontId="18" fillId="0" borderId="34" xfId="0" applyFont="1" applyBorder="1" applyAlignment="1" applyProtection="1">
      <alignment vertical="center" wrapText="1"/>
    </xf>
    <xf numFmtId="0" fontId="34" fillId="0" borderId="34" xfId="0" applyFont="1" applyBorder="1" applyAlignment="1" applyProtection="1">
      <alignment vertical="center" wrapText="1"/>
    </xf>
    <xf numFmtId="0" fontId="18" fillId="0" borderId="34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13" fillId="0" borderId="12" xfId="1" applyFont="1" applyBorder="1" applyAlignment="1" applyProtection="1">
      <alignment vertical="center" wrapText="1"/>
    </xf>
    <xf numFmtId="0" fontId="13" fillId="0" borderId="13" xfId="1" applyBorder="1" applyAlignment="1">
      <alignment vertical="center" wrapText="1"/>
    </xf>
    <xf numFmtId="0" fontId="13" fillId="0" borderId="14" xfId="1" applyBorder="1" applyAlignment="1">
      <alignment vertical="center" wrapText="1"/>
    </xf>
    <xf numFmtId="0" fontId="13" fillId="0" borderId="15" xfId="1" applyBorder="1" applyAlignment="1">
      <alignment vertical="center" wrapText="1"/>
    </xf>
    <xf numFmtId="0" fontId="13" fillId="0" borderId="0" xfId="1" applyBorder="1" applyAlignment="1">
      <alignment vertical="center" wrapText="1"/>
    </xf>
    <xf numFmtId="0" fontId="13" fillId="0" borderId="16" xfId="1" applyBorder="1" applyAlignment="1">
      <alignment vertical="center" wrapText="1"/>
    </xf>
    <xf numFmtId="0" fontId="13" fillId="0" borderId="17" xfId="1" applyBorder="1" applyAlignment="1">
      <alignment vertical="center" wrapText="1"/>
    </xf>
    <xf numFmtId="0" fontId="13" fillId="0" borderId="18" xfId="1" applyBorder="1" applyAlignment="1">
      <alignment vertical="center" wrapText="1"/>
    </xf>
    <xf numFmtId="0" fontId="13" fillId="0" borderId="19" xfId="1" applyBorder="1" applyAlignment="1">
      <alignment vertical="center" wrapText="1"/>
    </xf>
    <xf numFmtId="0" fontId="13" fillId="0" borderId="12" xfId="0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3" fillId="0" borderId="0" xfId="0" applyFont="1" applyFill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23" fillId="0" borderId="0" xfId="0" applyNumberFormat="1" applyFont="1" applyFill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25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76" fontId="26" fillId="0" borderId="0" xfId="0" applyNumberFormat="1" applyFont="1" applyFill="1" applyAlignment="1" applyProtection="1">
      <alignment horizontal="distributed" vertical="center" shrinkToFit="1"/>
    </xf>
    <xf numFmtId="0" fontId="13" fillId="0" borderId="0" xfId="0" applyFont="1" applyAlignment="1" applyProtection="1">
      <alignment horizontal="distributed" vertical="center" shrinkToFit="1"/>
    </xf>
    <xf numFmtId="0" fontId="23" fillId="0" borderId="0" xfId="0" applyFont="1" applyFill="1" applyAlignment="1" applyProtection="1">
      <alignment vertical="center" shrinkToFit="1"/>
    </xf>
    <xf numFmtId="0" fontId="30" fillId="0" borderId="0" xfId="0" applyFont="1" applyAlignment="1" applyProtection="1">
      <alignment vertical="center" shrinkToFit="1"/>
    </xf>
    <xf numFmtId="0" fontId="23" fillId="0" borderId="0" xfId="0" applyFont="1" applyFill="1" applyAlignment="1" applyProtection="1">
      <alignment horizontal="distributed" vertical="center" shrinkToFit="1"/>
    </xf>
    <xf numFmtId="0" fontId="23" fillId="0" borderId="0" xfId="0" applyFont="1" applyFill="1" applyAlignment="1" applyProtection="1">
      <alignment horizontal="distributed" vertical="center"/>
    </xf>
    <xf numFmtId="0" fontId="26" fillId="0" borderId="0" xfId="0" applyFont="1" applyFill="1" applyAlignment="1" applyProtection="1">
      <alignment horizontal="distributed" vertical="center"/>
    </xf>
    <xf numFmtId="0" fontId="10" fillId="0" borderId="6" xfId="0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vertical="center" wrapText="1"/>
    </xf>
    <xf numFmtId="176" fontId="10" fillId="0" borderId="6" xfId="0" applyNumberFormat="1" applyFont="1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0" fontId="0" fillId="0" borderId="8" xfId="0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vertical="center" shrinkToFit="1"/>
    </xf>
    <xf numFmtId="0" fontId="10" fillId="0" borderId="6" xfId="0" applyNumberFormat="1" applyFont="1" applyFill="1" applyBorder="1" applyAlignment="1" applyProtection="1">
      <alignment horizontal="center" vertical="center" shrinkToFit="1"/>
    </xf>
    <xf numFmtId="0" fontId="0" fillId="0" borderId="8" xfId="0" applyNumberFormat="1" applyFill="1" applyBorder="1" applyAlignment="1" applyProtection="1">
      <alignment vertical="center" shrinkToFit="1"/>
    </xf>
    <xf numFmtId="176" fontId="0" fillId="0" borderId="7" xfId="0" applyNumberFormat="1" applyFill="1" applyBorder="1" applyAlignment="1" applyProtection="1">
      <alignment horizontal="left" vertical="center" shrinkToFit="1"/>
    </xf>
    <xf numFmtId="0" fontId="10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176" fontId="24" fillId="0" borderId="0" xfId="0" applyNumberFormat="1" applyFont="1" applyFill="1" applyAlignment="1" applyProtection="1">
      <alignment horizontal="distributed" vertical="center"/>
    </xf>
    <xf numFmtId="176" fontId="0" fillId="0" borderId="0" xfId="0" applyNumberFormat="1" applyAlignment="1" applyProtection="1">
      <alignment horizontal="distributed" vertical="center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338128FF-FA77-4396-BD27-109B855494D6}"/>
  </cellStyles>
  <dxfs count="0"/>
  <tableStyles count="0" defaultTableStyle="TableStyleMedium2" defaultPivotStyle="PivotStyleLight16"/>
  <colors>
    <mruColors>
      <color rgb="FFFFFF99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42</xdr:row>
      <xdr:rowOff>123825</xdr:rowOff>
    </xdr:from>
    <xdr:to>
      <xdr:col>18</xdr:col>
      <xdr:colOff>96675</xdr:colOff>
      <xdr:row>44</xdr:row>
      <xdr:rowOff>215585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523" t="12877" r="17836" b="20457"/>
        <a:stretch/>
      </xdr:blipFill>
      <xdr:spPr bwMode="auto">
        <a:xfrm>
          <a:off x="7543800" y="10887075"/>
          <a:ext cx="792000" cy="806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I263"/>
  <sheetViews>
    <sheetView tabSelected="1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I190" sqref="I190"/>
    </sheetView>
  </sheetViews>
  <sheetFormatPr defaultColWidth="9" defaultRowHeight="13.5" x14ac:dyDescent="0.15"/>
  <cols>
    <col min="1" max="1" width="5.25" style="55" hidden="1" customWidth="1"/>
    <col min="2" max="2" width="4.5" style="55" customWidth="1"/>
    <col min="3" max="3" width="5.375" style="26" hidden="1" customWidth="1"/>
    <col min="4" max="7" width="2.5" style="26" customWidth="1"/>
    <col min="8" max="8" width="42.625" style="56" customWidth="1"/>
    <col min="9" max="9" width="38.375" style="56" customWidth="1"/>
    <col min="10" max="16" width="7.75" style="56" customWidth="1"/>
    <col min="17" max="18" width="9" style="26"/>
    <col min="19" max="19" width="9" style="26" customWidth="1"/>
    <col min="20" max="16384" width="9" style="26"/>
  </cols>
  <sheetData>
    <row r="1" spans="1:16" ht="14.25" thickBot="1" x14ac:dyDescent="0.2"/>
    <row r="2" spans="1:16" ht="28.5" customHeight="1" thickTop="1" thickBot="1" x14ac:dyDescent="0.2">
      <c r="B2" s="25" t="s">
        <v>843</v>
      </c>
      <c r="I2" s="320" t="s">
        <v>903</v>
      </c>
      <c r="J2" s="321"/>
      <c r="K2" s="321"/>
      <c r="L2" s="321"/>
      <c r="M2" s="322"/>
    </row>
    <row r="3" spans="1:16" ht="14.25" thickTop="1" x14ac:dyDescent="0.15"/>
    <row r="4" spans="1:16" ht="14.25" thickBot="1" x14ac:dyDescent="0.2"/>
    <row r="5" spans="1:16" ht="15" thickBot="1" x14ac:dyDescent="0.2">
      <c r="A5" s="122" t="s">
        <v>842</v>
      </c>
      <c r="B5" s="114" t="s">
        <v>7</v>
      </c>
      <c r="C5" s="58" t="s">
        <v>27</v>
      </c>
      <c r="D5" s="317" t="s">
        <v>8</v>
      </c>
      <c r="E5" s="318"/>
      <c r="F5" s="318"/>
      <c r="G5" s="319"/>
      <c r="H5" s="59" t="s">
        <v>28</v>
      </c>
      <c r="I5" s="59" t="s">
        <v>29</v>
      </c>
      <c r="J5" s="59"/>
      <c r="K5" s="59" t="s">
        <v>30</v>
      </c>
      <c r="L5" s="59" t="s">
        <v>31</v>
      </c>
      <c r="M5" s="59" t="s">
        <v>22</v>
      </c>
      <c r="N5" s="59" t="s">
        <v>23</v>
      </c>
      <c r="O5" s="59"/>
      <c r="P5" s="59"/>
    </row>
    <row r="6" spans="1:16" ht="15" thickBot="1" x14ac:dyDescent="0.2">
      <c r="A6" s="119" t="s">
        <v>588</v>
      </c>
      <c r="B6" s="114" t="s">
        <v>32</v>
      </c>
      <c r="C6" s="60"/>
      <c r="D6" s="61">
        <v>2</v>
      </c>
      <c r="E6" s="62">
        <v>1</v>
      </c>
      <c r="F6" s="62">
        <v>0</v>
      </c>
      <c r="G6" s="63">
        <v>1</v>
      </c>
      <c r="H6" s="64" t="s">
        <v>33</v>
      </c>
      <c r="I6" s="64" t="s">
        <v>34</v>
      </c>
      <c r="J6" s="64"/>
      <c r="K6" s="64" t="s">
        <v>991</v>
      </c>
      <c r="L6" s="64" t="s">
        <v>992</v>
      </c>
      <c r="M6" s="64" t="s">
        <v>35</v>
      </c>
      <c r="N6" s="64" t="s">
        <v>36</v>
      </c>
      <c r="O6" s="64"/>
      <c r="P6" s="64"/>
    </row>
    <row r="7" spans="1:16" ht="15" thickBot="1" x14ac:dyDescent="0.2">
      <c r="A7" s="120"/>
      <c r="D7" s="34"/>
      <c r="E7" s="34"/>
      <c r="F7" s="34"/>
      <c r="G7" s="34"/>
      <c r="L7" s="56">
        <v>1666</v>
      </c>
    </row>
    <row r="8" spans="1:16" ht="15" thickBot="1" x14ac:dyDescent="0.2">
      <c r="A8" s="129"/>
      <c r="B8" s="114" t="s">
        <v>7</v>
      </c>
      <c r="C8" s="58" t="s">
        <v>27</v>
      </c>
      <c r="D8" s="317" t="s">
        <v>8</v>
      </c>
      <c r="E8" s="318"/>
      <c r="F8" s="318"/>
      <c r="G8" s="319"/>
      <c r="H8" s="59" t="s">
        <v>28</v>
      </c>
      <c r="I8" s="59" t="s">
        <v>29</v>
      </c>
      <c r="J8" s="59" t="s">
        <v>37</v>
      </c>
      <c r="K8" s="59" t="s">
        <v>38</v>
      </c>
      <c r="L8" s="59" t="s">
        <v>39</v>
      </c>
      <c r="M8" s="59" t="s">
        <v>40</v>
      </c>
      <c r="N8" s="59" t="s">
        <v>41</v>
      </c>
      <c r="O8" s="59" t="s">
        <v>42</v>
      </c>
      <c r="P8" s="59" t="s">
        <v>43</v>
      </c>
    </row>
    <row r="9" spans="1:16" ht="41.25" thickBot="1" x14ac:dyDescent="0.2">
      <c r="A9" s="119" t="s">
        <v>589</v>
      </c>
      <c r="B9" s="114" t="s">
        <v>32</v>
      </c>
      <c r="C9" s="58">
        <v>1</v>
      </c>
      <c r="D9" s="65">
        <v>1</v>
      </c>
      <c r="E9" s="66">
        <v>1</v>
      </c>
      <c r="F9" s="66">
        <v>0</v>
      </c>
      <c r="G9" s="67">
        <v>1</v>
      </c>
      <c r="H9" s="68" t="s">
        <v>900</v>
      </c>
      <c r="I9" s="144" t="s">
        <v>918</v>
      </c>
      <c r="J9" s="59" t="s">
        <v>45</v>
      </c>
      <c r="K9" s="59" t="s">
        <v>46</v>
      </c>
      <c r="L9" s="59" t="s">
        <v>47</v>
      </c>
      <c r="M9" s="59" t="s">
        <v>48</v>
      </c>
      <c r="N9" s="59" t="s">
        <v>49</v>
      </c>
      <c r="O9" s="59" t="s">
        <v>50</v>
      </c>
      <c r="P9" s="217" t="s">
        <v>1050</v>
      </c>
    </row>
    <row r="10" spans="1:16" ht="41.25" thickBot="1" x14ac:dyDescent="0.2">
      <c r="A10" s="119" t="s">
        <v>590</v>
      </c>
      <c r="B10" s="114" t="s">
        <v>32</v>
      </c>
      <c r="C10" s="58">
        <v>2</v>
      </c>
      <c r="D10" s="65">
        <v>1</v>
      </c>
      <c r="E10" s="66">
        <v>1</v>
      </c>
      <c r="F10" s="66">
        <v>0</v>
      </c>
      <c r="G10" s="67">
        <v>2</v>
      </c>
      <c r="H10" s="68" t="s">
        <v>901</v>
      </c>
      <c r="I10" s="144" t="s">
        <v>919</v>
      </c>
      <c r="J10" s="59" t="s">
        <v>45</v>
      </c>
      <c r="K10" s="59" t="s">
        <v>46</v>
      </c>
      <c r="L10" s="59" t="s">
        <v>47</v>
      </c>
      <c r="M10" s="59" t="s">
        <v>48</v>
      </c>
      <c r="N10" s="59" t="s">
        <v>49</v>
      </c>
      <c r="O10" s="59" t="s">
        <v>50</v>
      </c>
      <c r="P10" s="217" t="s">
        <v>1050</v>
      </c>
    </row>
    <row r="11" spans="1:16" ht="15" thickBot="1" x14ac:dyDescent="0.2">
      <c r="A11" s="119" t="s">
        <v>591</v>
      </c>
      <c r="B11" s="114" t="s">
        <v>32</v>
      </c>
      <c r="C11" s="58">
        <v>3</v>
      </c>
      <c r="D11" s="65">
        <v>1</v>
      </c>
      <c r="E11" s="66">
        <v>1</v>
      </c>
      <c r="F11" s="66">
        <v>0</v>
      </c>
      <c r="G11" s="67">
        <v>3</v>
      </c>
      <c r="H11" s="59" t="s">
        <v>53</v>
      </c>
      <c r="I11" s="59" t="s">
        <v>54</v>
      </c>
      <c r="J11" s="59" t="s">
        <v>45</v>
      </c>
      <c r="K11" s="59" t="s">
        <v>46</v>
      </c>
      <c r="L11" s="59"/>
      <c r="M11" s="59" t="s">
        <v>48</v>
      </c>
      <c r="N11" s="59" t="s">
        <v>49</v>
      </c>
      <c r="O11" s="59" t="s">
        <v>50</v>
      </c>
      <c r="P11" s="217" t="s">
        <v>1050</v>
      </c>
    </row>
    <row r="12" spans="1:16" ht="15" thickBot="1" x14ac:dyDescent="0.2">
      <c r="A12" s="119" t="s">
        <v>592</v>
      </c>
      <c r="B12" s="114" t="s">
        <v>32</v>
      </c>
      <c r="C12" s="58">
        <v>4</v>
      </c>
      <c r="D12" s="65">
        <v>1</v>
      </c>
      <c r="E12" s="66">
        <v>1</v>
      </c>
      <c r="F12" s="66">
        <v>0</v>
      </c>
      <c r="G12" s="67">
        <v>4</v>
      </c>
      <c r="H12" s="59" t="s">
        <v>55</v>
      </c>
      <c r="I12" s="59" t="s">
        <v>54</v>
      </c>
      <c r="J12" s="59" t="s">
        <v>45</v>
      </c>
      <c r="K12" s="59" t="s">
        <v>46</v>
      </c>
      <c r="L12" s="59"/>
      <c r="M12" s="59" t="s">
        <v>48</v>
      </c>
      <c r="N12" s="59" t="s">
        <v>49</v>
      </c>
      <c r="O12" s="59" t="s">
        <v>50</v>
      </c>
      <c r="P12" s="217" t="s">
        <v>1050</v>
      </c>
    </row>
    <row r="13" spans="1:16" ht="15" thickBot="1" x14ac:dyDescent="0.2">
      <c r="A13" s="119" t="s">
        <v>593</v>
      </c>
      <c r="B13" s="114" t="s">
        <v>32</v>
      </c>
      <c r="C13" s="58">
        <v>5</v>
      </c>
      <c r="D13" s="65">
        <v>1</v>
      </c>
      <c r="E13" s="66">
        <v>1</v>
      </c>
      <c r="F13" s="66">
        <v>0</v>
      </c>
      <c r="G13" s="67">
        <v>5</v>
      </c>
      <c r="H13" s="59" t="s">
        <v>56</v>
      </c>
      <c r="I13" s="59" t="s">
        <v>34</v>
      </c>
      <c r="J13" s="59" t="s">
        <v>57</v>
      </c>
      <c r="K13" s="59"/>
      <c r="L13" s="59" t="s">
        <v>58</v>
      </c>
      <c r="M13" s="59"/>
      <c r="N13" s="59"/>
      <c r="O13" s="59"/>
      <c r="P13" s="59"/>
    </row>
    <row r="14" spans="1:16" ht="15" thickBot="1" x14ac:dyDescent="0.2">
      <c r="A14" s="119" t="s">
        <v>594</v>
      </c>
      <c r="B14" s="114" t="s">
        <v>32</v>
      </c>
      <c r="C14" s="58">
        <v>6</v>
      </c>
      <c r="D14" s="65">
        <v>1</v>
      </c>
      <c r="E14" s="66">
        <v>1</v>
      </c>
      <c r="F14" s="66">
        <v>0</v>
      </c>
      <c r="G14" s="67">
        <v>6</v>
      </c>
      <c r="H14" s="59" t="s">
        <v>59</v>
      </c>
      <c r="I14" s="59" t="s">
        <v>54</v>
      </c>
      <c r="J14" s="59" t="s">
        <v>45</v>
      </c>
      <c r="K14" s="59"/>
      <c r="L14" s="59" t="s">
        <v>60</v>
      </c>
      <c r="M14" s="59" t="s">
        <v>61</v>
      </c>
      <c r="N14" s="59" t="s">
        <v>62</v>
      </c>
      <c r="O14" s="59" t="s">
        <v>63</v>
      </c>
      <c r="P14" s="59"/>
    </row>
    <row r="15" spans="1:16" ht="15" thickBot="1" x14ac:dyDescent="0.2">
      <c r="A15" s="119" t="s">
        <v>595</v>
      </c>
      <c r="B15" s="114" t="s">
        <v>32</v>
      </c>
      <c r="C15" s="58">
        <v>25</v>
      </c>
      <c r="D15" s="65">
        <v>2</v>
      </c>
      <c r="E15" s="66">
        <v>0</v>
      </c>
      <c r="F15" s="66">
        <v>0</v>
      </c>
      <c r="G15" s="67">
        <v>1</v>
      </c>
      <c r="H15" s="68" t="s">
        <v>942</v>
      </c>
      <c r="I15" s="68" t="s">
        <v>564</v>
      </c>
      <c r="J15" s="59"/>
      <c r="K15" s="59"/>
      <c r="L15" s="59" t="s">
        <v>66</v>
      </c>
      <c r="M15" s="59" t="s">
        <v>67</v>
      </c>
      <c r="N15" s="59"/>
      <c r="O15" s="59" t="s">
        <v>68</v>
      </c>
      <c r="P15" s="59"/>
    </row>
    <row r="16" spans="1:16" ht="15" thickBot="1" x14ac:dyDescent="0.2">
      <c r="A16" s="119" t="s">
        <v>596</v>
      </c>
      <c r="B16" s="114" t="s">
        <v>32</v>
      </c>
      <c r="C16" s="58">
        <v>26</v>
      </c>
      <c r="D16" s="65">
        <v>2</v>
      </c>
      <c r="E16" s="66">
        <v>0</v>
      </c>
      <c r="F16" s="66">
        <v>0</v>
      </c>
      <c r="G16" s="67">
        <v>2</v>
      </c>
      <c r="H16" s="68" t="s">
        <v>943</v>
      </c>
      <c r="I16" s="68" t="s">
        <v>565</v>
      </c>
      <c r="J16" s="59"/>
      <c r="K16" s="59"/>
      <c r="L16" s="59"/>
      <c r="M16" s="59"/>
      <c r="N16" s="59"/>
      <c r="O16" s="59"/>
      <c r="P16" s="59" t="s">
        <v>70</v>
      </c>
    </row>
    <row r="17" spans="1:17" ht="15" thickBot="1" x14ac:dyDescent="0.2">
      <c r="A17" s="119" t="s">
        <v>597</v>
      </c>
      <c r="B17" s="114" t="s">
        <v>32</v>
      </c>
      <c r="C17" s="58">
        <v>27</v>
      </c>
      <c r="D17" s="65">
        <v>2</v>
      </c>
      <c r="E17" s="66">
        <v>3</v>
      </c>
      <c r="F17" s="66">
        <v>0</v>
      </c>
      <c r="G17" s="67">
        <v>1</v>
      </c>
      <c r="H17" s="59" t="s">
        <v>71</v>
      </c>
      <c r="I17" s="59" t="s">
        <v>72</v>
      </c>
      <c r="J17" s="59"/>
      <c r="K17" s="59" t="s">
        <v>67</v>
      </c>
      <c r="L17" s="59"/>
      <c r="M17" s="59" t="s">
        <v>68</v>
      </c>
      <c r="N17" s="59"/>
      <c r="O17" s="59"/>
      <c r="P17" s="59"/>
    </row>
    <row r="18" spans="1:17" ht="15" thickBot="1" x14ac:dyDescent="0.2">
      <c r="A18" s="119" t="s">
        <v>598</v>
      </c>
      <c r="B18" s="114" t="s">
        <v>32</v>
      </c>
      <c r="C18" s="58">
        <v>28</v>
      </c>
      <c r="D18" s="65">
        <v>2</v>
      </c>
      <c r="E18" s="66">
        <v>5</v>
      </c>
      <c r="F18" s="66">
        <v>0</v>
      </c>
      <c r="G18" s="67">
        <v>1</v>
      </c>
      <c r="H18" s="69" t="s">
        <v>801</v>
      </c>
      <c r="I18" s="69" t="s">
        <v>941</v>
      </c>
      <c r="J18" s="59"/>
      <c r="K18" s="59"/>
      <c r="L18" s="59" t="s">
        <v>66</v>
      </c>
      <c r="M18" s="59" t="s">
        <v>67</v>
      </c>
      <c r="N18" s="69" t="s">
        <v>817</v>
      </c>
      <c r="O18" s="69" t="s">
        <v>818</v>
      </c>
      <c r="P18" s="69"/>
    </row>
    <row r="19" spans="1:17" ht="15" thickBot="1" x14ac:dyDescent="0.2">
      <c r="A19" s="119" t="s">
        <v>599</v>
      </c>
      <c r="B19" s="114" t="s">
        <v>32</v>
      </c>
      <c r="C19" s="58">
        <v>29</v>
      </c>
      <c r="D19" s="65">
        <v>2</v>
      </c>
      <c r="E19" s="66">
        <v>6</v>
      </c>
      <c r="F19" s="66">
        <v>0</v>
      </c>
      <c r="G19" s="67">
        <v>1</v>
      </c>
      <c r="H19" s="59" t="s">
        <v>73</v>
      </c>
      <c r="I19" s="68" t="s">
        <v>566</v>
      </c>
      <c r="J19" s="59"/>
      <c r="K19" s="59"/>
      <c r="L19" s="59"/>
      <c r="M19" s="59"/>
      <c r="N19" s="59" t="s">
        <v>23</v>
      </c>
      <c r="O19" s="59"/>
      <c r="P19" s="59"/>
    </row>
    <row r="20" spans="1:17" ht="15" thickBot="1" x14ac:dyDescent="0.2">
      <c r="A20" s="119" t="s">
        <v>600</v>
      </c>
      <c r="B20" s="114" t="s">
        <v>32</v>
      </c>
      <c r="C20" s="58">
        <v>30</v>
      </c>
      <c r="D20" s="65">
        <v>3</v>
      </c>
      <c r="E20" s="66">
        <v>0</v>
      </c>
      <c r="F20" s="66">
        <v>0</v>
      </c>
      <c r="G20" s="67">
        <v>1</v>
      </c>
      <c r="H20" s="59" t="s">
        <v>74</v>
      </c>
      <c r="I20" s="68" t="s">
        <v>567</v>
      </c>
      <c r="J20" s="59"/>
      <c r="K20" s="59"/>
      <c r="L20" s="59"/>
      <c r="M20" s="59" t="s">
        <v>68</v>
      </c>
      <c r="N20" s="59"/>
      <c r="O20" s="59"/>
      <c r="P20" s="59"/>
    </row>
    <row r="21" spans="1:17" ht="15" thickBot="1" x14ac:dyDescent="0.2">
      <c r="A21" s="119" t="s">
        <v>601</v>
      </c>
      <c r="B21" s="114" t="s">
        <v>32</v>
      </c>
      <c r="C21" s="58">
        <v>32</v>
      </c>
      <c r="D21" s="65">
        <v>3</v>
      </c>
      <c r="E21" s="66">
        <v>0</v>
      </c>
      <c r="F21" s="66">
        <v>0</v>
      </c>
      <c r="G21" s="67">
        <v>2</v>
      </c>
      <c r="H21" s="69" t="s">
        <v>848</v>
      </c>
      <c r="I21" s="69" t="s">
        <v>847</v>
      </c>
      <c r="J21" s="59"/>
      <c r="K21" s="59"/>
      <c r="L21" s="59" t="s">
        <v>67</v>
      </c>
      <c r="M21" s="59"/>
      <c r="N21" s="71" t="s">
        <v>68</v>
      </c>
      <c r="O21" s="59"/>
      <c r="P21" s="59"/>
    </row>
    <row r="22" spans="1:17" ht="15" thickBot="1" x14ac:dyDescent="0.2">
      <c r="A22" s="119" t="s">
        <v>602</v>
      </c>
      <c r="B22" s="114" t="s">
        <v>32</v>
      </c>
      <c r="C22" s="58">
        <v>31</v>
      </c>
      <c r="D22" s="65">
        <v>3</v>
      </c>
      <c r="E22" s="66">
        <v>1</v>
      </c>
      <c r="F22" s="66">
        <v>0</v>
      </c>
      <c r="G22" s="67">
        <v>1</v>
      </c>
      <c r="H22" s="68" t="s">
        <v>852</v>
      </c>
      <c r="I22" s="68" t="s">
        <v>802</v>
      </c>
      <c r="J22" s="59"/>
      <c r="K22" s="59"/>
      <c r="L22" s="59" t="s">
        <v>77</v>
      </c>
      <c r="M22" s="59"/>
      <c r="N22" s="59"/>
      <c r="O22" s="59"/>
      <c r="P22" s="59"/>
    </row>
    <row r="23" spans="1:17" ht="15" thickBot="1" x14ac:dyDescent="0.2">
      <c r="A23" s="119" t="s">
        <v>603</v>
      </c>
      <c r="B23" s="114" t="s">
        <v>32</v>
      </c>
      <c r="C23" s="58">
        <v>33</v>
      </c>
      <c r="D23" s="65">
        <v>3</v>
      </c>
      <c r="E23" s="66">
        <v>1</v>
      </c>
      <c r="F23" s="66">
        <v>0</v>
      </c>
      <c r="G23" s="67">
        <v>2</v>
      </c>
      <c r="H23" s="69" t="s">
        <v>944</v>
      </c>
      <c r="I23" s="69" t="s">
        <v>847</v>
      </c>
      <c r="J23" s="59"/>
      <c r="K23" s="59"/>
      <c r="L23" s="59" t="s">
        <v>67</v>
      </c>
      <c r="M23" s="59"/>
      <c r="N23" s="71" t="s">
        <v>68</v>
      </c>
      <c r="O23" s="59"/>
      <c r="P23" s="59"/>
    </row>
    <row r="24" spans="1:17" ht="15" thickBot="1" x14ac:dyDescent="0.2">
      <c r="A24" s="119" t="s">
        <v>604</v>
      </c>
      <c r="B24" s="114" t="s">
        <v>32</v>
      </c>
      <c r="C24" s="58">
        <v>34</v>
      </c>
      <c r="D24" s="65">
        <v>3</v>
      </c>
      <c r="E24" s="66">
        <v>2</v>
      </c>
      <c r="F24" s="66">
        <v>0</v>
      </c>
      <c r="G24" s="67">
        <v>1</v>
      </c>
      <c r="H24" s="68" t="s">
        <v>1017</v>
      </c>
      <c r="I24" s="59" t="s">
        <v>80</v>
      </c>
      <c r="J24" s="59"/>
      <c r="K24" s="59"/>
      <c r="L24" s="192" t="s">
        <v>81</v>
      </c>
      <c r="M24" s="59"/>
      <c r="N24" s="59" t="s">
        <v>68</v>
      </c>
      <c r="O24" s="59"/>
      <c r="P24" s="59"/>
    </row>
    <row r="25" spans="1:17" ht="15" thickBot="1" x14ac:dyDescent="0.2">
      <c r="A25" s="119" t="s">
        <v>605</v>
      </c>
      <c r="B25" s="114" t="s">
        <v>32</v>
      </c>
      <c r="C25" s="58">
        <v>35</v>
      </c>
      <c r="D25" s="65">
        <v>3</v>
      </c>
      <c r="E25" s="66">
        <v>2</v>
      </c>
      <c r="F25" s="66">
        <v>0</v>
      </c>
      <c r="G25" s="67">
        <v>2</v>
      </c>
      <c r="H25" s="59" t="s">
        <v>82</v>
      </c>
      <c r="I25" s="68" t="s">
        <v>846</v>
      </c>
      <c r="J25" s="59"/>
      <c r="K25" s="72"/>
      <c r="L25" s="193" t="s">
        <v>81</v>
      </c>
      <c r="M25" s="72"/>
      <c r="N25" s="59" t="s">
        <v>83</v>
      </c>
      <c r="O25" s="59"/>
      <c r="P25" s="59"/>
    </row>
    <row r="26" spans="1:17" ht="15" thickBot="1" x14ac:dyDescent="0.2">
      <c r="A26" s="119" t="s">
        <v>606</v>
      </c>
      <c r="B26" s="114" t="s">
        <v>32</v>
      </c>
      <c r="C26" s="58">
        <v>37</v>
      </c>
      <c r="D26" s="65">
        <v>4</v>
      </c>
      <c r="E26" s="66">
        <v>0</v>
      </c>
      <c r="F26" s="66">
        <v>0</v>
      </c>
      <c r="G26" s="67">
        <v>1</v>
      </c>
      <c r="H26" s="68" t="s">
        <v>945</v>
      </c>
      <c r="I26" s="68" t="s">
        <v>853</v>
      </c>
      <c r="J26" s="59"/>
      <c r="K26" s="64"/>
      <c r="L26" s="69" t="s">
        <v>84</v>
      </c>
      <c r="M26" s="59"/>
      <c r="N26" s="59"/>
      <c r="O26" s="59"/>
      <c r="P26" s="59"/>
    </row>
    <row r="27" spans="1:17" ht="15" thickBot="1" x14ac:dyDescent="0.2">
      <c r="A27" s="119" t="s">
        <v>607</v>
      </c>
      <c r="B27" s="114" t="s">
        <v>32</v>
      </c>
      <c r="C27" s="58">
        <v>38</v>
      </c>
      <c r="D27" s="65">
        <v>4</v>
      </c>
      <c r="E27" s="66">
        <v>0</v>
      </c>
      <c r="F27" s="66">
        <v>0</v>
      </c>
      <c r="G27" s="67">
        <v>2</v>
      </c>
      <c r="H27" s="69" t="s">
        <v>804</v>
      </c>
      <c r="I27" s="69" t="s">
        <v>803</v>
      </c>
      <c r="J27" s="69"/>
      <c r="K27" s="69"/>
      <c r="L27" s="69"/>
      <c r="M27" s="69"/>
      <c r="N27" s="69" t="s">
        <v>805</v>
      </c>
      <c r="O27" s="69" t="s">
        <v>806</v>
      </c>
      <c r="P27" s="69"/>
    </row>
    <row r="28" spans="1:17" ht="15" thickBot="1" x14ac:dyDescent="0.2">
      <c r="A28" s="120"/>
      <c r="B28" s="115" t="s">
        <v>32</v>
      </c>
      <c r="C28" s="74">
        <v>39</v>
      </c>
      <c r="D28" s="75">
        <v>4</v>
      </c>
      <c r="E28" s="76">
        <v>0</v>
      </c>
      <c r="F28" s="76">
        <v>0</v>
      </c>
      <c r="G28" s="77">
        <v>3</v>
      </c>
      <c r="H28" s="78" t="s">
        <v>86</v>
      </c>
      <c r="I28" s="78" t="s">
        <v>85</v>
      </c>
      <c r="J28" s="78"/>
      <c r="K28" s="78"/>
      <c r="L28" s="78"/>
      <c r="M28" s="78"/>
      <c r="N28" s="78"/>
      <c r="O28" s="78"/>
      <c r="P28" s="78" t="s">
        <v>84</v>
      </c>
    </row>
    <row r="29" spans="1:17" ht="15" thickBot="1" x14ac:dyDescent="0.2">
      <c r="A29" s="119" t="s">
        <v>608</v>
      </c>
      <c r="B29" s="114" t="s">
        <v>32</v>
      </c>
      <c r="C29" s="58">
        <v>40</v>
      </c>
      <c r="D29" s="65">
        <v>4</v>
      </c>
      <c r="E29" s="66">
        <v>0</v>
      </c>
      <c r="F29" s="66">
        <v>0</v>
      </c>
      <c r="G29" s="67">
        <v>4</v>
      </c>
      <c r="H29" s="59" t="s">
        <v>87</v>
      </c>
      <c r="I29" s="68" t="s">
        <v>810</v>
      </c>
      <c r="J29" s="59"/>
      <c r="K29" s="59"/>
      <c r="L29" s="59"/>
      <c r="M29" s="59"/>
      <c r="N29" s="59"/>
      <c r="O29" s="59"/>
      <c r="P29" s="59" t="s">
        <v>84</v>
      </c>
    </row>
    <row r="30" spans="1:17" ht="15" thickBot="1" x14ac:dyDescent="0.2">
      <c r="A30" s="119" t="s">
        <v>609</v>
      </c>
      <c r="B30" s="114" t="s">
        <v>32</v>
      </c>
      <c r="C30" s="58">
        <v>41</v>
      </c>
      <c r="D30" s="65">
        <v>4</v>
      </c>
      <c r="E30" s="66">
        <v>0</v>
      </c>
      <c r="F30" s="66">
        <v>0</v>
      </c>
      <c r="G30" s="67">
        <v>5</v>
      </c>
      <c r="H30" s="69" t="s">
        <v>835</v>
      </c>
      <c r="I30" s="69" t="s">
        <v>811</v>
      </c>
      <c r="J30" s="59"/>
      <c r="K30" s="59"/>
      <c r="L30" s="59"/>
      <c r="M30" s="69" t="s">
        <v>837</v>
      </c>
      <c r="N30" s="69"/>
      <c r="O30" s="69" t="s">
        <v>836</v>
      </c>
      <c r="P30" s="59"/>
      <c r="Q30" s="79"/>
    </row>
    <row r="31" spans="1:17" ht="15" thickBot="1" x14ac:dyDescent="0.2">
      <c r="A31" s="119" t="s">
        <v>610</v>
      </c>
      <c r="B31" s="114" t="s">
        <v>32</v>
      </c>
      <c r="C31" s="58">
        <v>144</v>
      </c>
      <c r="D31" s="65">
        <v>4</v>
      </c>
      <c r="E31" s="66">
        <v>3</v>
      </c>
      <c r="F31" s="66">
        <v>0</v>
      </c>
      <c r="G31" s="67">
        <v>6</v>
      </c>
      <c r="H31" s="59" t="s">
        <v>88</v>
      </c>
      <c r="I31" s="69" t="s">
        <v>947</v>
      </c>
      <c r="J31" s="59"/>
      <c r="K31" s="59"/>
      <c r="L31" s="59"/>
      <c r="M31" s="59"/>
      <c r="N31" s="59"/>
      <c r="O31" s="59"/>
      <c r="P31" s="59" t="s">
        <v>113</v>
      </c>
    </row>
    <row r="32" spans="1:17" ht="15" thickBot="1" x14ac:dyDescent="0.2">
      <c r="A32" s="119" t="s">
        <v>611</v>
      </c>
      <c r="B32" s="114" t="s">
        <v>32</v>
      </c>
      <c r="C32" s="60">
        <v>145</v>
      </c>
      <c r="D32" s="61">
        <v>4</v>
      </c>
      <c r="E32" s="62">
        <v>3</v>
      </c>
      <c r="F32" s="62">
        <v>0</v>
      </c>
      <c r="G32" s="63">
        <v>7</v>
      </c>
      <c r="H32" s="64" t="s">
        <v>89</v>
      </c>
      <c r="I32" s="64" t="s">
        <v>948</v>
      </c>
      <c r="J32" s="64"/>
      <c r="K32" s="64"/>
      <c r="L32" s="64"/>
      <c r="M32" s="64" t="s">
        <v>90</v>
      </c>
      <c r="N32" s="64"/>
      <c r="O32" s="64" t="s">
        <v>91</v>
      </c>
      <c r="P32" s="64"/>
    </row>
    <row r="33" spans="1:35" ht="15" thickBot="1" x14ac:dyDescent="0.2">
      <c r="A33" s="119" t="s">
        <v>612</v>
      </c>
      <c r="B33" s="114" t="s">
        <v>32</v>
      </c>
      <c r="C33" s="58">
        <v>147</v>
      </c>
      <c r="D33" s="65">
        <v>4</v>
      </c>
      <c r="E33" s="66">
        <v>3</v>
      </c>
      <c r="F33" s="66">
        <v>0</v>
      </c>
      <c r="G33" s="67">
        <v>8</v>
      </c>
      <c r="H33" s="59" t="s">
        <v>92</v>
      </c>
      <c r="I33" s="59" t="s">
        <v>93</v>
      </c>
      <c r="J33" s="59"/>
      <c r="K33" s="59"/>
      <c r="L33" s="59"/>
      <c r="M33" s="59"/>
      <c r="N33" s="59"/>
      <c r="O33" s="59" t="s">
        <v>84</v>
      </c>
      <c r="P33" s="59"/>
    </row>
    <row r="34" spans="1:35" ht="15" thickBot="1" x14ac:dyDescent="0.2">
      <c r="A34" s="119" t="s">
        <v>613</v>
      </c>
      <c r="B34" s="114" t="s">
        <v>32</v>
      </c>
      <c r="C34" s="58">
        <v>42</v>
      </c>
      <c r="D34" s="65">
        <v>5</v>
      </c>
      <c r="E34" s="66">
        <v>0</v>
      </c>
      <c r="F34" s="66">
        <v>0</v>
      </c>
      <c r="G34" s="67">
        <v>1</v>
      </c>
      <c r="H34" s="68" t="s">
        <v>946</v>
      </c>
      <c r="I34" s="59" t="s">
        <v>95</v>
      </c>
      <c r="J34" s="59"/>
      <c r="K34" s="193" t="s">
        <v>81</v>
      </c>
      <c r="L34" s="72"/>
      <c r="M34" s="72" t="s">
        <v>83</v>
      </c>
      <c r="N34" s="72"/>
      <c r="O34" s="59"/>
      <c r="P34" s="59"/>
    </row>
    <row r="35" spans="1:35" ht="15" thickBot="1" x14ac:dyDescent="0.2">
      <c r="A35" s="119" t="s">
        <v>614</v>
      </c>
      <c r="B35" s="230" t="s">
        <v>32</v>
      </c>
      <c r="C35" s="218">
        <v>43</v>
      </c>
      <c r="D35" s="213">
        <v>5</v>
      </c>
      <c r="E35" s="214">
        <v>0</v>
      </c>
      <c r="F35" s="214">
        <v>0</v>
      </c>
      <c r="G35" s="215">
        <v>2</v>
      </c>
      <c r="H35" s="217" t="s">
        <v>983</v>
      </c>
      <c r="I35" s="217" t="s">
        <v>949</v>
      </c>
      <c r="J35" s="216"/>
      <c r="K35" s="216"/>
      <c r="L35" s="216" t="s">
        <v>67</v>
      </c>
      <c r="M35" s="216"/>
      <c r="N35" s="216" t="s">
        <v>68</v>
      </c>
      <c r="O35" s="217" t="s">
        <v>1051</v>
      </c>
      <c r="P35" s="216"/>
      <c r="Q35" s="79"/>
    </row>
    <row r="36" spans="1:35" ht="15" thickBot="1" x14ac:dyDescent="0.2">
      <c r="A36" s="119" t="s">
        <v>615</v>
      </c>
      <c r="B36" s="114" t="s">
        <v>32</v>
      </c>
      <c r="C36" s="58">
        <v>44</v>
      </c>
      <c r="D36" s="65">
        <v>5</v>
      </c>
      <c r="E36" s="66">
        <v>0</v>
      </c>
      <c r="F36" s="66">
        <v>0</v>
      </c>
      <c r="G36" s="67">
        <v>3</v>
      </c>
      <c r="H36" s="59" t="s">
        <v>97</v>
      </c>
      <c r="I36" s="69" t="s">
        <v>812</v>
      </c>
      <c r="J36" s="59"/>
      <c r="K36" s="59"/>
      <c r="L36" s="59"/>
      <c r="M36" s="59"/>
      <c r="N36" s="59"/>
      <c r="O36" s="59"/>
      <c r="P36" s="59" t="s">
        <v>84</v>
      </c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:35" ht="15" thickBot="1" x14ac:dyDescent="0.2">
      <c r="A37" s="119" t="s">
        <v>616</v>
      </c>
      <c r="B37" s="114" t="s">
        <v>32</v>
      </c>
      <c r="C37" s="58">
        <v>45</v>
      </c>
      <c r="D37" s="65">
        <v>5</v>
      </c>
      <c r="E37" s="66">
        <v>0</v>
      </c>
      <c r="F37" s="66">
        <v>0</v>
      </c>
      <c r="G37" s="67">
        <v>4</v>
      </c>
      <c r="H37" s="69" t="s">
        <v>1018</v>
      </c>
      <c r="I37" s="68" t="s">
        <v>982</v>
      </c>
      <c r="J37" s="59"/>
      <c r="K37" s="59" t="s">
        <v>67</v>
      </c>
      <c r="L37" s="59"/>
      <c r="M37" s="59"/>
      <c r="N37" s="59"/>
      <c r="O37" s="59"/>
      <c r="P37" s="59"/>
    </row>
    <row r="38" spans="1:35" ht="15" thickBot="1" x14ac:dyDescent="0.2">
      <c r="A38" s="119" t="s">
        <v>617</v>
      </c>
      <c r="B38" s="114" t="s">
        <v>32</v>
      </c>
      <c r="C38" s="58">
        <v>46</v>
      </c>
      <c r="D38" s="65">
        <v>6</v>
      </c>
      <c r="E38" s="66">
        <v>1</v>
      </c>
      <c r="F38" s="66">
        <v>0</v>
      </c>
      <c r="G38" s="67">
        <v>1</v>
      </c>
      <c r="H38" s="59" t="s">
        <v>98</v>
      </c>
      <c r="I38" s="59" t="s">
        <v>99</v>
      </c>
      <c r="J38" s="59"/>
      <c r="K38" s="59" t="s">
        <v>100</v>
      </c>
      <c r="L38" s="59" t="s">
        <v>101</v>
      </c>
      <c r="M38" s="59"/>
      <c r="N38" s="59"/>
      <c r="O38" s="59"/>
      <c r="P38" s="5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1:35" s="25" customFormat="1" ht="14.25" thickBot="1" x14ac:dyDescent="0.2">
      <c r="B39" s="236" t="s">
        <v>1039</v>
      </c>
      <c r="C39" s="237">
        <v>160</v>
      </c>
      <c r="D39" s="238">
        <v>6</v>
      </c>
      <c r="E39" s="239">
        <v>1</v>
      </c>
      <c r="F39" s="239">
        <v>1</v>
      </c>
      <c r="G39" s="240">
        <v>0</v>
      </c>
      <c r="H39" s="241" t="s">
        <v>1041</v>
      </c>
      <c r="I39" s="241" t="s">
        <v>451</v>
      </c>
      <c r="J39" s="241"/>
      <c r="K39" s="241"/>
      <c r="L39" s="241" t="s">
        <v>1040</v>
      </c>
      <c r="M39" s="241"/>
      <c r="N39" s="241"/>
      <c r="O39" s="241"/>
      <c r="P39" s="241"/>
    </row>
    <row r="40" spans="1:35" ht="15" thickBot="1" x14ac:dyDescent="0.2">
      <c r="A40" s="119" t="s">
        <v>618</v>
      </c>
      <c r="B40" s="116" t="s">
        <v>32</v>
      </c>
      <c r="C40" s="58">
        <v>49</v>
      </c>
      <c r="D40" s="65">
        <v>6</v>
      </c>
      <c r="E40" s="81">
        <v>3</v>
      </c>
      <c r="F40" s="81">
        <v>0</v>
      </c>
      <c r="G40" s="82">
        <v>1</v>
      </c>
      <c r="H40" s="70" t="s">
        <v>950</v>
      </c>
      <c r="I40" s="69" t="s">
        <v>982</v>
      </c>
      <c r="J40" s="70"/>
      <c r="K40" s="70"/>
      <c r="L40" s="70" t="s">
        <v>67</v>
      </c>
      <c r="M40" s="70"/>
      <c r="N40" s="70" t="s">
        <v>68</v>
      </c>
      <c r="O40" s="70"/>
      <c r="P40" s="70"/>
    </row>
    <row r="41" spans="1:35" ht="15" thickBot="1" x14ac:dyDescent="0.2">
      <c r="A41" s="119" t="s">
        <v>619</v>
      </c>
      <c r="B41" s="114" t="s">
        <v>32</v>
      </c>
      <c r="C41" s="58">
        <v>51</v>
      </c>
      <c r="D41" s="65">
        <v>6</v>
      </c>
      <c r="E41" s="66">
        <v>3</v>
      </c>
      <c r="F41" s="66">
        <v>0</v>
      </c>
      <c r="G41" s="67">
        <v>3</v>
      </c>
      <c r="H41" s="83" t="s">
        <v>103</v>
      </c>
      <c r="I41" s="83" t="s">
        <v>951</v>
      </c>
      <c r="J41" s="83"/>
      <c r="K41" s="83" t="s">
        <v>66</v>
      </c>
      <c r="L41" s="83"/>
      <c r="M41" s="83" t="s">
        <v>67</v>
      </c>
      <c r="N41" s="83" t="s">
        <v>68</v>
      </c>
      <c r="O41" s="83"/>
      <c r="P41" s="83" t="s">
        <v>105</v>
      </c>
    </row>
    <row r="42" spans="1:35" ht="15" thickBot="1" x14ac:dyDescent="0.2">
      <c r="A42" s="119" t="s">
        <v>620</v>
      </c>
      <c r="B42" s="114" t="s">
        <v>32</v>
      </c>
      <c r="C42" s="58">
        <v>52</v>
      </c>
      <c r="D42" s="65">
        <v>6</v>
      </c>
      <c r="E42" s="66">
        <v>3</v>
      </c>
      <c r="F42" s="66">
        <v>0</v>
      </c>
      <c r="G42" s="67">
        <v>4</v>
      </c>
      <c r="H42" s="83" t="s">
        <v>1019</v>
      </c>
      <c r="I42" s="84" t="s">
        <v>568</v>
      </c>
      <c r="J42" s="83"/>
      <c r="K42" s="83"/>
      <c r="L42" s="83"/>
      <c r="M42" s="83" t="s">
        <v>66</v>
      </c>
      <c r="N42" s="83" t="s">
        <v>67</v>
      </c>
      <c r="O42" s="83" t="s">
        <v>68</v>
      </c>
      <c r="P42" s="83" t="s">
        <v>105</v>
      </c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ht="15" thickBot="1" x14ac:dyDescent="0.2">
      <c r="A43" s="119" t="s">
        <v>621</v>
      </c>
      <c r="B43" s="114" t="s">
        <v>32</v>
      </c>
      <c r="C43" s="58">
        <v>53</v>
      </c>
      <c r="D43" s="65">
        <v>6</v>
      </c>
      <c r="E43" s="66">
        <v>3</v>
      </c>
      <c r="F43" s="66">
        <v>0</v>
      </c>
      <c r="G43" s="67">
        <v>5</v>
      </c>
      <c r="H43" s="69" t="s">
        <v>952</v>
      </c>
      <c r="I43" s="59" t="s">
        <v>108</v>
      </c>
      <c r="J43" s="59"/>
      <c r="K43" s="59" t="s">
        <v>109</v>
      </c>
      <c r="L43" s="59"/>
      <c r="M43" s="69" t="s">
        <v>814</v>
      </c>
      <c r="N43" s="59"/>
      <c r="O43" s="59"/>
      <c r="P43" s="59"/>
    </row>
    <row r="44" spans="1:35" ht="14.25" thickBot="1" x14ac:dyDescent="0.2">
      <c r="A44" s="26"/>
      <c r="B44" s="243" t="s">
        <v>1039</v>
      </c>
      <c r="C44" s="244">
        <v>165</v>
      </c>
      <c r="D44" s="238">
        <v>6</v>
      </c>
      <c r="E44" s="239">
        <v>3</v>
      </c>
      <c r="F44" s="239">
        <v>0</v>
      </c>
      <c r="G44" s="240">
        <v>6</v>
      </c>
      <c r="H44" s="241" t="s">
        <v>1042</v>
      </c>
      <c r="I44" s="241" t="s">
        <v>451</v>
      </c>
      <c r="J44" s="241"/>
      <c r="K44" s="241"/>
      <c r="L44" s="241" t="s">
        <v>84</v>
      </c>
      <c r="M44" s="241"/>
      <c r="N44" s="241"/>
      <c r="O44" s="242"/>
      <c r="P44" s="242"/>
    </row>
    <row r="45" spans="1:35" ht="15" thickBot="1" x14ac:dyDescent="0.2">
      <c r="A45" s="119" t="s">
        <v>622</v>
      </c>
      <c r="B45" s="114" t="s">
        <v>32</v>
      </c>
      <c r="C45" s="58">
        <v>47</v>
      </c>
      <c r="D45" s="65">
        <v>7</v>
      </c>
      <c r="E45" s="66">
        <v>0</v>
      </c>
      <c r="F45" s="66">
        <v>0</v>
      </c>
      <c r="G45" s="67">
        <v>1</v>
      </c>
      <c r="H45" s="68" t="s">
        <v>1016</v>
      </c>
      <c r="I45" s="59" t="s">
        <v>112</v>
      </c>
      <c r="J45" s="59"/>
      <c r="K45" s="59"/>
      <c r="L45" s="59"/>
      <c r="M45" s="59"/>
      <c r="N45" s="59"/>
      <c r="O45" s="59"/>
      <c r="P45" s="59" t="s">
        <v>113</v>
      </c>
      <c r="Q45" s="79"/>
    </row>
    <row r="46" spans="1:35" ht="15" thickBot="1" x14ac:dyDescent="0.2">
      <c r="A46" s="119" t="s">
        <v>623</v>
      </c>
      <c r="B46" s="114" t="s">
        <v>32</v>
      </c>
      <c r="C46" s="58">
        <v>54</v>
      </c>
      <c r="D46" s="65">
        <v>7</v>
      </c>
      <c r="E46" s="66">
        <v>0</v>
      </c>
      <c r="F46" s="66">
        <v>0</v>
      </c>
      <c r="G46" s="67">
        <v>2</v>
      </c>
      <c r="H46" s="68" t="s">
        <v>1013</v>
      </c>
      <c r="I46" s="59" t="s">
        <v>112</v>
      </c>
      <c r="J46" s="59"/>
      <c r="K46" s="59"/>
      <c r="L46" s="59"/>
      <c r="M46" s="59"/>
      <c r="N46" s="59"/>
      <c r="O46" s="59"/>
      <c r="P46" s="59" t="s">
        <v>113</v>
      </c>
    </row>
    <row r="47" spans="1:35" ht="15" thickBot="1" x14ac:dyDescent="0.2">
      <c r="A47" s="119" t="s">
        <v>624</v>
      </c>
      <c r="B47" s="114" t="s">
        <v>32</v>
      </c>
      <c r="C47" s="58">
        <v>55</v>
      </c>
      <c r="D47" s="65">
        <v>7</v>
      </c>
      <c r="E47" s="66">
        <v>0</v>
      </c>
      <c r="F47" s="66">
        <v>0</v>
      </c>
      <c r="G47" s="67">
        <v>3</v>
      </c>
      <c r="H47" s="68" t="s">
        <v>1014</v>
      </c>
      <c r="I47" s="59" t="s">
        <v>112</v>
      </c>
      <c r="J47" s="59"/>
      <c r="K47" s="59"/>
      <c r="L47" s="59"/>
      <c r="M47" s="59"/>
      <c r="N47" s="59"/>
      <c r="O47" s="59"/>
      <c r="P47" s="59" t="s">
        <v>113</v>
      </c>
    </row>
    <row r="48" spans="1:35" ht="15" thickBot="1" x14ac:dyDescent="0.2">
      <c r="A48" s="119" t="s">
        <v>625</v>
      </c>
      <c r="B48" s="114" t="s">
        <v>32</v>
      </c>
      <c r="C48" s="58">
        <v>56</v>
      </c>
      <c r="D48" s="65">
        <v>7</v>
      </c>
      <c r="E48" s="66">
        <v>0</v>
      </c>
      <c r="F48" s="66">
        <v>0</v>
      </c>
      <c r="G48" s="67">
        <v>4</v>
      </c>
      <c r="H48" s="68" t="s">
        <v>953</v>
      </c>
      <c r="I48" s="59" t="s">
        <v>117</v>
      </c>
      <c r="J48" s="59"/>
      <c r="K48" s="59"/>
      <c r="L48" s="59"/>
      <c r="M48" s="59"/>
      <c r="N48" s="59"/>
      <c r="O48" s="59"/>
      <c r="P48" s="59" t="s">
        <v>113</v>
      </c>
    </row>
    <row r="49" spans="1:35" ht="15" thickBot="1" x14ac:dyDescent="0.2">
      <c r="A49" s="119" t="s">
        <v>626</v>
      </c>
      <c r="B49" s="114" t="s">
        <v>32</v>
      </c>
      <c r="C49" s="58">
        <v>57</v>
      </c>
      <c r="D49" s="65">
        <v>7</v>
      </c>
      <c r="E49" s="66">
        <v>0</v>
      </c>
      <c r="F49" s="66">
        <v>0</v>
      </c>
      <c r="G49" s="67">
        <v>5</v>
      </c>
      <c r="H49" s="68" t="s">
        <v>1015</v>
      </c>
      <c r="I49" s="59" t="s">
        <v>119</v>
      </c>
      <c r="J49" s="59"/>
      <c r="K49" s="59"/>
      <c r="L49" s="59"/>
      <c r="M49" s="59"/>
      <c r="N49" s="59"/>
      <c r="O49" s="59"/>
      <c r="P49" s="59" t="s">
        <v>113</v>
      </c>
    </row>
    <row r="50" spans="1:35" ht="15" thickBot="1" x14ac:dyDescent="0.2">
      <c r="A50" s="119" t="s">
        <v>627</v>
      </c>
      <c r="B50" s="114" t="s">
        <v>32</v>
      </c>
      <c r="C50" s="58">
        <v>58</v>
      </c>
      <c r="D50" s="65">
        <v>7</v>
      </c>
      <c r="E50" s="66">
        <v>0</v>
      </c>
      <c r="F50" s="66">
        <v>0</v>
      </c>
      <c r="G50" s="67">
        <v>6</v>
      </c>
      <c r="H50" s="59" t="s">
        <v>120</v>
      </c>
      <c r="I50" s="59" t="s">
        <v>112</v>
      </c>
      <c r="J50" s="59"/>
      <c r="K50" s="59"/>
      <c r="L50" s="59"/>
      <c r="M50" s="59"/>
      <c r="N50" s="59"/>
      <c r="O50" s="59"/>
      <c r="P50" s="59" t="s">
        <v>113</v>
      </c>
    </row>
    <row r="51" spans="1:35" ht="15" thickBot="1" x14ac:dyDescent="0.2">
      <c r="A51" s="119" t="s">
        <v>628</v>
      </c>
      <c r="B51" s="114" t="s">
        <v>32</v>
      </c>
      <c r="C51" s="58">
        <v>59</v>
      </c>
      <c r="D51" s="65">
        <v>7</v>
      </c>
      <c r="E51" s="66">
        <v>0</v>
      </c>
      <c r="F51" s="66">
        <v>0</v>
      </c>
      <c r="G51" s="67">
        <v>7</v>
      </c>
      <c r="H51" s="59" t="s">
        <v>121</v>
      </c>
      <c r="I51" s="59" t="s">
        <v>119</v>
      </c>
      <c r="J51" s="59"/>
      <c r="K51" s="59"/>
      <c r="L51" s="59"/>
      <c r="M51" s="59"/>
      <c r="N51" s="59"/>
      <c r="O51" s="59"/>
      <c r="P51" s="59" t="s">
        <v>113</v>
      </c>
    </row>
    <row r="52" spans="1:35" ht="15" thickBot="1" x14ac:dyDescent="0.2">
      <c r="A52" s="119" t="s">
        <v>629</v>
      </c>
      <c r="B52" s="114" t="s">
        <v>32</v>
      </c>
      <c r="C52" s="58">
        <v>60</v>
      </c>
      <c r="D52" s="65">
        <v>7</v>
      </c>
      <c r="E52" s="66">
        <v>0</v>
      </c>
      <c r="F52" s="66">
        <v>0</v>
      </c>
      <c r="G52" s="67">
        <v>8</v>
      </c>
      <c r="H52" s="68" t="s">
        <v>954</v>
      </c>
      <c r="I52" s="59" t="s">
        <v>112</v>
      </c>
      <c r="J52" s="59"/>
      <c r="K52" s="59"/>
      <c r="L52" s="59"/>
      <c r="M52" s="59"/>
      <c r="N52" s="59"/>
      <c r="O52" s="59"/>
      <c r="P52" s="59" t="s">
        <v>113</v>
      </c>
    </row>
    <row r="53" spans="1:35" s="79" customFormat="1" ht="15" thickBot="1" x14ac:dyDescent="0.2">
      <c r="A53" s="119" t="s">
        <v>630</v>
      </c>
      <c r="B53" s="114" t="s">
        <v>32</v>
      </c>
      <c r="C53" s="58">
        <v>61</v>
      </c>
      <c r="D53" s="65">
        <v>7</v>
      </c>
      <c r="E53" s="66">
        <v>0</v>
      </c>
      <c r="F53" s="66">
        <v>0</v>
      </c>
      <c r="G53" s="67">
        <v>9</v>
      </c>
      <c r="H53" s="59" t="s">
        <v>123</v>
      </c>
      <c r="I53" s="59" t="s">
        <v>119</v>
      </c>
      <c r="J53" s="59"/>
      <c r="K53" s="59"/>
      <c r="L53" s="59"/>
      <c r="M53" s="59"/>
      <c r="N53" s="59"/>
      <c r="O53" s="59"/>
      <c r="P53" s="59" t="s">
        <v>113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ht="15" thickBot="1" x14ac:dyDescent="0.2">
      <c r="A54" s="119" t="s">
        <v>631</v>
      </c>
      <c r="B54" s="114" t="s">
        <v>32</v>
      </c>
      <c r="C54" s="58">
        <v>62</v>
      </c>
      <c r="D54" s="65">
        <v>7</v>
      </c>
      <c r="E54" s="66">
        <v>0</v>
      </c>
      <c r="F54" s="66">
        <v>1</v>
      </c>
      <c r="G54" s="67">
        <v>0</v>
      </c>
      <c r="H54" s="59" t="s">
        <v>124</v>
      </c>
      <c r="I54" s="59" t="s">
        <v>112</v>
      </c>
      <c r="J54" s="59"/>
      <c r="K54" s="59"/>
      <c r="L54" s="59"/>
      <c r="M54" s="59"/>
      <c r="N54" s="59"/>
      <c r="O54" s="59"/>
      <c r="P54" s="59" t="s">
        <v>113</v>
      </c>
    </row>
    <row r="55" spans="1:35" s="79" customFormat="1" ht="15" thickBot="1" x14ac:dyDescent="0.2">
      <c r="A55" s="119" t="s">
        <v>632</v>
      </c>
      <c r="B55" s="114" t="s">
        <v>32</v>
      </c>
      <c r="C55" s="58">
        <v>63</v>
      </c>
      <c r="D55" s="65">
        <v>7</v>
      </c>
      <c r="E55" s="66">
        <v>0</v>
      </c>
      <c r="F55" s="66">
        <v>1</v>
      </c>
      <c r="G55" s="67">
        <v>1</v>
      </c>
      <c r="H55" s="59" t="s">
        <v>125</v>
      </c>
      <c r="I55" s="59" t="s">
        <v>126</v>
      </c>
      <c r="J55" s="59"/>
      <c r="K55" s="59"/>
      <c r="L55" s="59"/>
      <c r="M55" s="59"/>
      <c r="N55" s="59"/>
      <c r="O55" s="59"/>
      <c r="P55" s="59" t="s">
        <v>113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ht="15" thickBot="1" x14ac:dyDescent="0.2">
      <c r="A56" s="119" t="s">
        <v>633</v>
      </c>
      <c r="B56" s="114" t="s">
        <v>32</v>
      </c>
      <c r="C56" s="58">
        <v>64</v>
      </c>
      <c r="D56" s="65">
        <v>7</v>
      </c>
      <c r="E56" s="66">
        <v>0</v>
      </c>
      <c r="F56" s="66">
        <v>1</v>
      </c>
      <c r="G56" s="67">
        <v>2</v>
      </c>
      <c r="H56" s="59" t="s">
        <v>127</v>
      </c>
      <c r="I56" s="59" t="s">
        <v>112</v>
      </c>
      <c r="J56" s="59"/>
      <c r="K56" s="59"/>
      <c r="L56" s="34"/>
      <c r="M56" s="59"/>
      <c r="N56" s="59"/>
      <c r="O56" s="34"/>
      <c r="P56" s="59" t="s">
        <v>113</v>
      </c>
    </row>
    <row r="57" spans="1:35" ht="15" thickBot="1" x14ac:dyDescent="0.2">
      <c r="A57" s="119" t="s">
        <v>634</v>
      </c>
      <c r="B57" s="114" t="s">
        <v>32</v>
      </c>
      <c r="C57" s="58">
        <v>65</v>
      </c>
      <c r="D57" s="65">
        <v>7</v>
      </c>
      <c r="E57" s="66">
        <v>0</v>
      </c>
      <c r="F57" s="66">
        <v>1</v>
      </c>
      <c r="G57" s="67">
        <v>3</v>
      </c>
      <c r="H57" s="59" t="s">
        <v>128</v>
      </c>
      <c r="I57" s="59" t="s">
        <v>112</v>
      </c>
      <c r="J57" s="59"/>
      <c r="K57" s="59"/>
      <c r="L57" s="59"/>
      <c r="M57" s="59"/>
      <c r="N57" s="59"/>
      <c r="O57" s="59"/>
      <c r="P57" s="59" t="s">
        <v>113</v>
      </c>
    </row>
    <row r="58" spans="1:35" ht="15" thickBot="1" x14ac:dyDescent="0.2">
      <c r="A58" s="119" t="s">
        <v>635</v>
      </c>
      <c r="B58" s="114" t="s">
        <v>32</v>
      </c>
      <c r="C58" s="58">
        <v>66</v>
      </c>
      <c r="D58" s="65">
        <v>7</v>
      </c>
      <c r="E58" s="66">
        <v>0</v>
      </c>
      <c r="F58" s="66">
        <v>1</v>
      </c>
      <c r="G58" s="67">
        <v>4</v>
      </c>
      <c r="H58" s="59" t="s">
        <v>129</v>
      </c>
      <c r="I58" s="59" t="s">
        <v>126</v>
      </c>
      <c r="J58" s="59"/>
      <c r="K58" s="59"/>
      <c r="L58" s="59"/>
      <c r="M58" s="59"/>
      <c r="N58" s="59"/>
      <c r="O58" s="59"/>
      <c r="P58" s="59" t="s">
        <v>113</v>
      </c>
    </row>
    <row r="59" spans="1:35" s="79" customFormat="1" ht="15" thickBot="1" x14ac:dyDescent="0.2">
      <c r="A59" s="119" t="s">
        <v>636</v>
      </c>
      <c r="B59" s="114" t="s">
        <v>32</v>
      </c>
      <c r="C59" s="58">
        <v>67</v>
      </c>
      <c r="D59" s="65">
        <v>7</v>
      </c>
      <c r="E59" s="66">
        <v>0</v>
      </c>
      <c r="F59" s="66">
        <v>1</v>
      </c>
      <c r="G59" s="67">
        <v>5</v>
      </c>
      <c r="H59" s="59" t="s">
        <v>130</v>
      </c>
      <c r="I59" s="59" t="s">
        <v>112</v>
      </c>
      <c r="J59" s="59"/>
      <c r="K59" s="59"/>
      <c r="L59" s="59"/>
      <c r="M59" s="59"/>
      <c r="N59" s="59"/>
      <c r="O59" s="59"/>
      <c r="P59" s="59" t="s">
        <v>113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ht="15" thickBot="1" x14ac:dyDescent="0.2">
      <c r="A60" s="119" t="s">
        <v>637</v>
      </c>
      <c r="B60" s="117" t="s">
        <v>32</v>
      </c>
      <c r="C60" s="58">
        <v>73</v>
      </c>
      <c r="D60" s="65">
        <v>7</v>
      </c>
      <c r="E60" s="62">
        <v>0</v>
      </c>
      <c r="F60" s="62">
        <v>2</v>
      </c>
      <c r="G60" s="63">
        <v>1</v>
      </c>
      <c r="H60" s="83" t="s">
        <v>131</v>
      </c>
      <c r="I60" s="83" t="s">
        <v>982</v>
      </c>
      <c r="J60" s="83"/>
      <c r="K60" s="83" t="s">
        <v>67</v>
      </c>
      <c r="L60" s="83" t="s">
        <v>68</v>
      </c>
      <c r="M60" s="83"/>
      <c r="N60" s="83"/>
      <c r="O60" s="83"/>
      <c r="P60" s="83"/>
    </row>
    <row r="61" spans="1:35" ht="15" thickBot="1" x14ac:dyDescent="0.2">
      <c r="A61" s="119" t="s">
        <v>638</v>
      </c>
      <c r="B61" s="117" t="s">
        <v>32</v>
      </c>
      <c r="C61" s="58">
        <v>74</v>
      </c>
      <c r="D61" s="65">
        <v>7</v>
      </c>
      <c r="E61" s="62">
        <v>0</v>
      </c>
      <c r="F61" s="62">
        <v>2</v>
      </c>
      <c r="G61" s="63">
        <v>2</v>
      </c>
      <c r="H61" s="64" t="s">
        <v>955</v>
      </c>
      <c r="I61" s="64" t="s">
        <v>956</v>
      </c>
      <c r="J61" s="64"/>
      <c r="K61" s="64" t="s">
        <v>67</v>
      </c>
      <c r="L61" s="64"/>
      <c r="M61" s="64"/>
      <c r="N61" s="64" t="s">
        <v>68</v>
      </c>
      <c r="O61" s="64"/>
      <c r="P61" s="59"/>
    </row>
    <row r="62" spans="1:35" ht="15" thickBot="1" x14ac:dyDescent="0.2">
      <c r="A62" s="119" t="s">
        <v>639</v>
      </c>
      <c r="B62" s="117" t="s">
        <v>32</v>
      </c>
      <c r="C62" s="58">
        <v>75</v>
      </c>
      <c r="D62" s="65">
        <v>7</v>
      </c>
      <c r="E62" s="62">
        <v>0</v>
      </c>
      <c r="F62" s="62">
        <v>2</v>
      </c>
      <c r="G62" s="63">
        <v>3</v>
      </c>
      <c r="H62" s="64" t="s">
        <v>133</v>
      </c>
      <c r="I62" s="64" t="s">
        <v>982</v>
      </c>
      <c r="J62" s="64"/>
      <c r="K62" s="64" t="s">
        <v>67</v>
      </c>
      <c r="L62" s="64"/>
      <c r="M62" s="64"/>
      <c r="N62" s="64" t="s">
        <v>68</v>
      </c>
      <c r="O62" s="64"/>
      <c r="P62" s="59"/>
    </row>
    <row r="63" spans="1:35" ht="15" thickBot="1" x14ac:dyDescent="0.2">
      <c r="A63" s="119" t="s">
        <v>622</v>
      </c>
      <c r="B63" s="230" t="s">
        <v>32</v>
      </c>
      <c r="C63" s="218">
        <v>47</v>
      </c>
      <c r="D63" s="213">
        <v>7</v>
      </c>
      <c r="E63" s="214">
        <v>0</v>
      </c>
      <c r="F63" s="214">
        <v>2</v>
      </c>
      <c r="G63" s="215">
        <v>4</v>
      </c>
      <c r="H63" s="217" t="s">
        <v>1114</v>
      </c>
      <c r="I63" s="216" t="s">
        <v>112</v>
      </c>
      <c r="J63" s="216"/>
      <c r="K63" s="216"/>
      <c r="L63" s="216"/>
      <c r="M63" s="216"/>
      <c r="N63" s="216"/>
      <c r="O63" s="216"/>
      <c r="P63" s="216" t="s">
        <v>113</v>
      </c>
      <c r="Q63" s="79"/>
    </row>
    <row r="64" spans="1:35" ht="15" thickBot="1" x14ac:dyDescent="0.2">
      <c r="A64" s="119"/>
      <c r="B64" s="230" t="s">
        <v>32</v>
      </c>
      <c r="C64" s="218">
        <v>47</v>
      </c>
      <c r="D64" s="213">
        <v>7</v>
      </c>
      <c r="E64" s="214">
        <v>0</v>
      </c>
      <c r="F64" s="214">
        <v>2</v>
      </c>
      <c r="G64" s="215">
        <v>5</v>
      </c>
      <c r="H64" s="217" t="s">
        <v>1052</v>
      </c>
      <c r="I64" s="216" t="s">
        <v>112</v>
      </c>
      <c r="J64" s="216"/>
      <c r="K64" s="216"/>
      <c r="L64" s="216"/>
      <c r="M64" s="216"/>
      <c r="N64" s="216"/>
      <c r="O64" s="216"/>
      <c r="P64" s="216" t="s">
        <v>113</v>
      </c>
      <c r="Q64" s="79"/>
    </row>
    <row r="65" spans="1:17" ht="15" thickBot="1" x14ac:dyDescent="0.2">
      <c r="A65" s="119"/>
      <c r="B65" s="230" t="s">
        <v>32</v>
      </c>
      <c r="C65" s="218">
        <v>47</v>
      </c>
      <c r="D65" s="213">
        <v>7</v>
      </c>
      <c r="E65" s="214">
        <v>0</v>
      </c>
      <c r="F65" s="214">
        <v>2</v>
      </c>
      <c r="G65" s="215">
        <v>6</v>
      </c>
      <c r="H65" s="217" t="s">
        <v>1053</v>
      </c>
      <c r="I65" s="216" t="s">
        <v>112</v>
      </c>
      <c r="J65" s="216"/>
      <c r="K65" s="216"/>
      <c r="L65" s="216"/>
      <c r="M65" s="216"/>
      <c r="N65" s="216"/>
      <c r="O65" s="216"/>
      <c r="P65" s="216" t="s">
        <v>113</v>
      </c>
      <c r="Q65" s="79"/>
    </row>
    <row r="66" spans="1:17" ht="15" thickBot="1" x14ac:dyDescent="0.2">
      <c r="A66" s="119"/>
      <c r="B66" s="230" t="s">
        <v>32</v>
      </c>
      <c r="C66" s="218">
        <v>47</v>
      </c>
      <c r="D66" s="213">
        <v>7</v>
      </c>
      <c r="E66" s="214">
        <v>0</v>
      </c>
      <c r="F66" s="214">
        <v>2</v>
      </c>
      <c r="G66" s="215">
        <v>7</v>
      </c>
      <c r="H66" s="217" t="s">
        <v>1056</v>
      </c>
      <c r="I66" s="216" t="s">
        <v>112</v>
      </c>
      <c r="J66" s="216"/>
      <c r="K66" s="216"/>
      <c r="L66" s="216"/>
      <c r="M66" s="216"/>
      <c r="N66" s="216"/>
      <c r="O66" s="216"/>
      <c r="P66" s="216" t="s">
        <v>113</v>
      </c>
      <c r="Q66" s="79"/>
    </row>
    <row r="67" spans="1:17" ht="15" thickBot="1" x14ac:dyDescent="0.2">
      <c r="A67" s="119"/>
      <c r="B67" s="230" t="s">
        <v>32</v>
      </c>
      <c r="C67" s="218">
        <v>47</v>
      </c>
      <c r="D67" s="213">
        <v>7</v>
      </c>
      <c r="E67" s="214">
        <v>0</v>
      </c>
      <c r="F67" s="214">
        <v>2</v>
      </c>
      <c r="G67" s="215">
        <v>8</v>
      </c>
      <c r="H67" s="217" t="s">
        <v>1058</v>
      </c>
      <c r="I67" s="216" t="s">
        <v>112</v>
      </c>
      <c r="J67" s="216"/>
      <c r="K67" s="216"/>
      <c r="L67" s="216"/>
      <c r="M67" s="216"/>
      <c r="N67" s="216"/>
      <c r="O67" s="216"/>
      <c r="P67" s="216" t="s">
        <v>113</v>
      </c>
      <c r="Q67" s="79"/>
    </row>
    <row r="68" spans="1:17" ht="15" thickBot="1" x14ac:dyDescent="0.2">
      <c r="A68" s="119"/>
      <c r="B68" s="230" t="s">
        <v>32</v>
      </c>
      <c r="C68" s="218">
        <v>47</v>
      </c>
      <c r="D68" s="213">
        <v>7</v>
      </c>
      <c r="E68" s="214">
        <v>0</v>
      </c>
      <c r="F68" s="214">
        <v>2</v>
      </c>
      <c r="G68" s="215">
        <v>9</v>
      </c>
      <c r="H68" s="217" t="s">
        <v>1057</v>
      </c>
      <c r="I68" s="216" t="s">
        <v>112</v>
      </c>
      <c r="J68" s="216"/>
      <c r="K68" s="216"/>
      <c r="L68" s="216"/>
      <c r="M68" s="216"/>
      <c r="N68" s="216"/>
      <c r="O68" s="216"/>
      <c r="P68" s="216" t="s">
        <v>113</v>
      </c>
      <c r="Q68" s="79"/>
    </row>
    <row r="69" spans="1:17" ht="15" thickBot="1" x14ac:dyDescent="0.2">
      <c r="A69" s="119"/>
      <c r="B69" s="230" t="s">
        <v>32</v>
      </c>
      <c r="C69" s="218">
        <v>47</v>
      </c>
      <c r="D69" s="213">
        <v>7</v>
      </c>
      <c r="E69" s="214">
        <v>0</v>
      </c>
      <c r="F69" s="214">
        <v>3</v>
      </c>
      <c r="G69" s="215">
        <v>0</v>
      </c>
      <c r="H69" s="217" t="s">
        <v>1059</v>
      </c>
      <c r="I69" s="216" t="s">
        <v>112</v>
      </c>
      <c r="J69" s="216"/>
      <c r="K69" s="216"/>
      <c r="L69" s="216"/>
      <c r="M69" s="216"/>
      <c r="N69" s="216"/>
      <c r="O69" s="216"/>
      <c r="P69" s="216" t="s">
        <v>113</v>
      </c>
      <c r="Q69" s="79"/>
    </row>
    <row r="70" spans="1:17" ht="15" thickBot="1" x14ac:dyDescent="0.2">
      <c r="A70" s="119"/>
      <c r="B70" s="230" t="s">
        <v>32</v>
      </c>
      <c r="C70" s="218">
        <v>47</v>
      </c>
      <c r="D70" s="213">
        <v>7</v>
      </c>
      <c r="E70" s="214">
        <v>0</v>
      </c>
      <c r="F70" s="214">
        <v>3</v>
      </c>
      <c r="G70" s="215">
        <v>1</v>
      </c>
      <c r="H70" s="217" t="s">
        <v>1060</v>
      </c>
      <c r="I70" s="216" t="s">
        <v>112</v>
      </c>
      <c r="J70" s="216"/>
      <c r="K70" s="216"/>
      <c r="L70" s="216"/>
      <c r="M70" s="216"/>
      <c r="N70" s="216"/>
      <c r="O70" s="216"/>
      <c r="P70" s="216" t="s">
        <v>113</v>
      </c>
      <c r="Q70" s="79"/>
    </row>
    <row r="71" spans="1:17" ht="15" thickBot="1" x14ac:dyDescent="0.2">
      <c r="A71" s="119"/>
      <c r="B71" s="230" t="s">
        <v>32</v>
      </c>
      <c r="C71" s="218">
        <v>47</v>
      </c>
      <c r="D71" s="213">
        <v>7</v>
      </c>
      <c r="E71" s="214">
        <v>0</v>
      </c>
      <c r="F71" s="214">
        <v>3</v>
      </c>
      <c r="G71" s="215">
        <v>2</v>
      </c>
      <c r="H71" s="217" t="s">
        <v>1061</v>
      </c>
      <c r="I71" s="216" t="s">
        <v>112</v>
      </c>
      <c r="J71" s="216"/>
      <c r="K71" s="216"/>
      <c r="L71" s="216"/>
      <c r="M71" s="216"/>
      <c r="N71" s="216"/>
      <c r="O71" s="216"/>
      <c r="P71" s="216" t="s">
        <v>113</v>
      </c>
      <c r="Q71" s="79"/>
    </row>
    <row r="72" spans="1:17" ht="15" thickBot="1" x14ac:dyDescent="0.2">
      <c r="A72" s="119" t="s">
        <v>640</v>
      </c>
      <c r="B72" s="114" t="s">
        <v>32</v>
      </c>
      <c r="C72" s="58">
        <v>57</v>
      </c>
      <c r="D72" s="65">
        <v>8</v>
      </c>
      <c r="E72" s="66">
        <v>3</v>
      </c>
      <c r="F72" s="66">
        <v>0</v>
      </c>
      <c r="G72" s="67">
        <v>1</v>
      </c>
      <c r="H72" s="59" t="s">
        <v>134</v>
      </c>
      <c r="I72" s="59" t="s">
        <v>135</v>
      </c>
      <c r="J72" s="59"/>
      <c r="K72" s="59"/>
      <c r="L72" s="59"/>
      <c r="M72" s="72" t="s">
        <v>136</v>
      </c>
      <c r="N72" s="72" t="s">
        <v>137</v>
      </c>
      <c r="O72" s="72" t="s">
        <v>83</v>
      </c>
      <c r="P72" s="72" t="s">
        <v>138</v>
      </c>
    </row>
    <row r="73" spans="1:17" ht="53.25" customHeight="1" thickBot="1" x14ac:dyDescent="0.2">
      <c r="A73" s="119" t="s">
        <v>641</v>
      </c>
      <c r="B73" s="114" t="s">
        <v>32</v>
      </c>
      <c r="C73" s="58">
        <v>62</v>
      </c>
      <c r="D73" s="65">
        <v>8</v>
      </c>
      <c r="E73" s="66">
        <v>4</v>
      </c>
      <c r="F73" s="66">
        <v>0</v>
      </c>
      <c r="G73" s="67">
        <v>5</v>
      </c>
      <c r="H73" s="69" t="s">
        <v>816</v>
      </c>
      <c r="I73" s="69" t="s">
        <v>135</v>
      </c>
      <c r="J73" s="69"/>
      <c r="K73" s="69"/>
      <c r="L73" s="69" t="s">
        <v>830</v>
      </c>
      <c r="M73" s="85" t="s">
        <v>829</v>
      </c>
      <c r="N73" s="85" t="s">
        <v>819</v>
      </c>
      <c r="O73" s="69" t="s">
        <v>817</v>
      </c>
      <c r="P73" s="69" t="s">
        <v>818</v>
      </c>
    </row>
    <row r="74" spans="1:17" ht="15" thickBot="1" x14ac:dyDescent="0.2">
      <c r="A74" s="129"/>
      <c r="B74" s="115" t="s">
        <v>32</v>
      </c>
      <c r="C74" s="74">
        <v>63</v>
      </c>
      <c r="D74" s="75">
        <v>8</v>
      </c>
      <c r="E74" s="76">
        <v>4</v>
      </c>
      <c r="F74" s="76">
        <v>0</v>
      </c>
      <c r="G74" s="77">
        <v>6</v>
      </c>
      <c r="H74" s="78" t="s">
        <v>139</v>
      </c>
      <c r="I74" s="78" t="s">
        <v>135</v>
      </c>
      <c r="J74" s="78"/>
      <c r="K74" s="78"/>
      <c r="L74" s="78"/>
      <c r="M74" s="78" t="s">
        <v>66</v>
      </c>
      <c r="N74" s="78" t="s">
        <v>67</v>
      </c>
      <c r="O74" s="78"/>
      <c r="P74" s="78"/>
    </row>
    <row r="75" spans="1:17" ht="15" thickBot="1" x14ac:dyDescent="0.2">
      <c r="A75" s="129"/>
      <c r="B75" s="115" t="s">
        <v>32</v>
      </c>
      <c r="C75" s="74">
        <v>64</v>
      </c>
      <c r="D75" s="75">
        <v>8</v>
      </c>
      <c r="E75" s="76">
        <v>4</v>
      </c>
      <c r="F75" s="76">
        <v>0</v>
      </c>
      <c r="G75" s="77">
        <v>7</v>
      </c>
      <c r="H75" s="78" t="s">
        <v>140</v>
      </c>
      <c r="I75" s="78" t="s">
        <v>135</v>
      </c>
      <c r="J75" s="78"/>
      <c r="K75" s="78"/>
      <c r="L75" s="78"/>
      <c r="M75" s="78"/>
      <c r="N75" s="78"/>
      <c r="O75" s="78" t="s">
        <v>68</v>
      </c>
      <c r="P75" s="78" t="s">
        <v>105</v>
      </c>
    </row>
    <row r="76" spans="1:17" ht="15" thickBot="1" x14ac:dyDescent="0.2">
      <c r="A76" s="119" t="s">
        <v>642</v>
      </c>
      <c r="B76" s="114" t="s">
        <v>32</v>
      </c>
      <c r="C76" s="58">
        <v>65</v>
      </c>
      <c r="D76" s="65">
        <v>8</v>
      </c>
      <c r="E76" s="66">
        <v>5</v>
      </c>
      <c r="F76" s="66">
        <v>5</v>
      </c>
      <c r="G76" s="67">
        <v>1</v>
      </c>
      <c r="H76" s="59" t="s">
        <v>141</v>
      </c>
      <c r="I76" s="59" t="s">
        <v>135</v>
      </c>
      <c r="J76" s="59"/>
      <c r="K76" s="59"/>
      <c r="L76" s="59"/>
      <c r="M76" s="59" t="s">
        <v>66</v>
      </c>
      <c r="N76" s="59" t="s">
        <v>67</v>
      </c>
      <c r="O76" s="59" t="s">
        <v>68</v>
      </c>
      <c r="P76" s="59"/>
    </row>
    <row r="77" spans="1:17" ht="15" thickBot="1" x14ac:dyDescent="0.2">
      <c r="A77" s="119" t="s">
        <v>643</v>
      </c>
      <c r="B77" s="114" t="s">
        <v>32</v>
      </c>
      <c r="C77" s="58">
        <v>68</v>
      </c>
      <c r="D77" s="65">
        <v>9</v>
      </c>
      <c r="E77" s="66">
        <v>3</v>
      </c>
      <c r="F77" s="66">
        <v>0</v>
      </c>
      <c r="G77" s="67">
        <v>1</v>
      </c>
      <c r="H77" s="68" t="s">
        <v>957</v>
      </c>
      <c r="I77" s="59" t="s">
        <v>143</v>
      </c>
      <c r="J77" s="59"/>
      <c r="K77" s="59"/>
      <c r="L77" s="59"/>
      <c r="M77" s="59" t="s">
        <v>144</v>
      </c>
      <c r="N77" s="59" t="s">
        <v>145</v>
      </c>
      <c r="O77" s="59"/>
      <c r="P77" s="59"/>
    </row>
    <row r="78" spans="1:17" ht="41.25" thickBot="1" x14ac:dyDescent="0.2">
      <c r="A78" s="119" t="s">
        <v>644</v>
      </c>
      <c r="B78" s="114" t="s">
        <v>32</v>
      </c>
      <c r="C78" s="58">
        <v>69</v>
      </c>
      <c r="D78" s="65">
        <v>9</v>
      </c>
      <c r="E78" s="66">
        <v>3</v>
      </c>
      <c r="F78" s="66">
        <v>0</v>
      </c>
      <c r="G78" s="67">
        <v>2</v>
      </c>
      <c r="H78" s="83" t="s">
        <v>984</v>
      </c>
      <c r="I78" s="83" t="s">
        <v>958</v>
      </c>
      <c r="J78" s="83"/>
      <c r="K78" s="131" t="s">
        <v>895</v>
      </c>
      <c r="L78" s="83"/>
      <c r="M78" s="83" t="s">
        <v>148</v>
      </c>
      <c r="N78" s="83"/>
      <c r="O78" s="83" t="s">
        <v>149</v>
      </c>
      <c r="P78" s="83"/>
    </row>
    <row r="79" spans="1:17" ht="15" thickBot="1" x14ac:dyDescent="0.2">
      <c r="A79" s="119" t="s">
        <v>645</v>
      </c>
      <c r="B79" s="114" t="s">
        <v>32</v>
      </c>
      <c r="C79" s="58">
        <v>70</v>
      </c>
      <c r="D79" s="65">
        <v>9</v>
      </c>
      <c r="E79" s="66">
        <v>3</v>
      </c>
      <c r="F79" s="66">
        <v>0</v>
      </c>
      <c r="G79" s="67">
        <v>3</v>
      </c>
      <c r="H79" s="59" t="s">
        <v>150</v>
      </c>
      <c r="I79" s="59" t="s">
        <v>112</v>
      </c>
      <c r="J79" s="59"/>
      <c r="K79" s="59"/>
      <c r="L79" s="59"/>
      <c r="M79" s="59"/>
      <c r="N79" s="59"/>
      <c r="O79" s="59"/>
      <c r="P79" s="59" t="s">
        <v>113</v>
      </c>
    </row>
    <row r="80" spans="1:17" ht="15" thickBot="1" x14ac:dyDescent="0.2">
      <c r="A80" s="119" t="s">
        <v>646</v>
      </c>
      <c r="B80" s="114" t="s">
        <v>32</v>
      </c>
      <c r="C80" s="58">
        <v>71</v>
      </c>
      <c r="D80" s="65">
        <v>9</v>
      </c>
      <c r="E80" s="66">
        <v>3</v>
      </c>
      <c r="F80" s="66">
        <v>0</v>
      </c>
      <c r="G80" s="67">
        <v>4</v>
      </c>
      <c r="H80" s="59" t="s">
        <v>151</v>
      </c>
      <c r="I80" s="59" t="s">
        <v>112</v>
      </c>
      <c r="J80" s="59"/>
      <c r="K80" s="59"/>
      <c r="L80" s="59"/>
      <c r="M80" s="59"/>
      <c r="N80" s="59"/>
      <c r="O80" s="59"/>
      <c r="P80" s="59" t="s">
        <v>113</v>
      </c>
    </row>
    <row r="81" spans="1:16" ht="15" thickBot="1" x14ac:dyDescent="0.2">
      <c r="A81" s="119" t="s">
        <v>647</v>
      </c>
      <c r="B81" s="114" t="s">
        <v>32</v>
      </c>
      <c r="C81" s="58">
        <v>72</v>
      </c>
      <c r="D81" s="65">
        <v>9</v>
      </c>
      <c r="E81" s="66">
        <v>3</v>
      </c>
      <c r="F81" s="66">
        <v>0</v>
      </c>
      <c r="G81" s="67">
        <v>5</v>
      </c>
      <c r="H81" s="59" t="s">
        <v>152</v>
      </c>
      <c r="I81" s="68" t="s">
        <v>960</v>
      </c>
      <c r="J81" s="59"/>
      <c r="K81" s="59"/>
      <c r="L81" s="59"/>
      <c r="M81" s="59"/>
      <c r="N81" s="59"/>
      <c r="O81" s="59"/>
      <c r="P81" s="59" t="s">
        <v>113</v>
      </c>
    </row>
    <row r="82" spans="1:16" ht="15" thickBot="1" x14ac:dyDescent="0.2">
      <c r="A82" s="119" t="s">
        <v>648</v>
      </c>
      <c r="B82" s="114" t="s">
        <v>32</v>
      </c>
      <c r="C82" s="58">
        <v>76</v>
      </c>
      <c r="D82" s="65">
        <v>9</v>
      </c>
      <c r="E82" s="66">
        <v>7</v>
      </c>
      <c r="F82" s="66">
        <v>0</v>
      </c>
      <c r="G82" s="67">
        <v>2</v>
      </c>
      <c r="H82" s="83" t="s">
        <v>959</v>
      </c>
      <c r="I82" s="83" t="s">
        <v>154</v>
      </c>
      <c r="J82" s="83"/>
      <c r="K82" s="83"/>
      <c r="L82" s="83"/>
      <c r="M82" s="83"/>
      <c r="N82" s="83"/>
      <c r="O82" s="83" t="s">
        <v>84</v>
      </c>
      <c r="P82" s="83"/>
    </row>
    <row r="83" spans="1:16" ht="15" thickBot="1" x14ac:dyDescent="0.2">
      <c r="A83" s="119" t="s">
        <v>654</v>
      </c>
      <c r="B83" s="118" t="s">
        <v>155</v>
      </c>
      <c r="C83" s="87">
        <v>265</v>
      </c>
      <c r="D83" s="88">
        <v>1</v>
      </c>
      <c r="E83" s="89">
        <v>1</v>
      </c>
      <c r="F83" s="89">
        <v>2</v>
      </c>
      <c r="G83" s="90">
        <v>6</v>
      </c>
      <c r="H83" s="71" t="s">
        <v>156</v>
      </c>
      <c r="I83" s="71" t="s">
        <v>1002</v>
      </c>
      <c r="J83" s="91" t="s">
        <v>993</v>
      </c>
      <c r="K83" s="91" t="s">
        <v>994</v>
      </c>
      <c r="L83" s="91" t="s">
        <v>995</v>
      </c>
      <c r="M83" s="91" t="s">
        <v>996</v>
      </c>
      <c r="N83" s="92"/>
      <c r="O83" s="92"/>
      <c r="P83" s="92"/>
    </row>
    <row r="84" spans="1:16" ht="15" thickBot="1" x14ac:dyDescent="0.2">
      <c r="A84" s="119" t="s">
        <v>654</v>
      </c>
      <c r="B84" s="259" t="s">
        <v>155</v>
      </c>
      <c r="C84" s="260">
        <v>265</v>
      </c>
      <c r="D84" s="261">
        <v>1</v>
      </c>
      <c r="E84" s="262">
        <v>1</v>
      </c>
      <c r="F84" s="262">
        <v>2</v>
      </c>
      <c r="G84" s="263">
        <v>7</v>
      </c>
      <c r="H84" s="264" t="s">
        <v>1071</v>
      </c>
      <c r="I84" s="264" t="s">
        <v>1072</v>
      </c>
      <c r="J84" s="264"/>
      <c r="K84" s="264"/>
      <c r="L84" s="264" t="s">
        <v>993</v>
      </c>
      <c r="M84" s="264" t="s">
        <v>997</v>
      </c>
      <c r="N84" s="264" t="s">
        <v>998</v>
      </c>
      <c r="O84" s="264"/>
      <c r="P84" s="216"/>
    </row>
    <row r="85" spans="1:16" ht="15" thickBot="1" x14ac:dyDescent="0.2">
      <c r="A85" s="119" t="s">
        <v>655</v>
      </c>
      <c r="B85" s="114" t="s">
        <v>155</v>
      </c>
      <c r="C85" s="58">
        <v>7</v>
      </c>
      <c r="D85" s="65">
        <v>1</v>
      </c>
      <c r="E85" s="66">
        <v>5</v>
      </c>
      <c r="F85" s="66">
        <v>0</v>
      </c>
      <c r="G85" s="67">
        <v>1</v>
      </c>
      <c r="H85" s="71" t="s">
        <v>157</v>
      </c>
      <c r="I85" s="68" t="s">
        <v>854</v>
      </c>
      <c r="J85" s="59" t="s">
        <v>57</v>
      </c>
      <c r="K85" s="59"/>
      <c r="L85" s="59" t="s">
        <v>158</v>
      </c>
      <c r="M85" s="59"/>
      <c r="N85" s="59" t="s">
        <v>159</v>
      </c>
      <c r="O85" s="59"/>
      <c r="P85" s="59"/>
    </row>
    <row r="86" spans="1:16" ht="15" thickBot="1" x14ac:dyDescent="0.2">
      <c r="A86" s="119" t="s">
        <v>656</v>
      </c>
      <c r="B86" s="114" t="s">
        <v>155</v>
      </c>
      <c r="C86" s="58">
        <v>8</v>
      </c>
      <c r="D86" s="65">
        <v>1</v>
      </c>
      <c r="E86" s="66">
        <v>5</v>
      </c>
      <c r="F86" s="66">
        <v>0</v>
      </c>
      <c r="G86" s="67">
        <v>2</v>
      </c>
      <c r="H86" s="59" t="s">
        <v>160</v>
      </c>
      <c r="I86" s="68" t="s">
        <v>569</v>
      </c>
      <c r="J86" s="59"/>
      <c r="K86" s="59"/>
      <c r="L86" s="59"/>
      <c r="M86" s="59" t="s">
        <v>48</v>
      </c>
      <c r="N86" s="59" t="s">
        <v>49</v>
      </c>
      <c r="O86" s="59" t="s">
        <v>50</v>
      </c>
      <c r="P86" s="217" t="s">
        <v>1050</v>
      </c>
    </row>
    <row r="87" spans="1:16" ht="15" thickBot="1" x14ac:dyDescent="0.2">
      <c r="A87" s="119" t="s">
        <v>657</v>
      </c>
      <c r="B87" s="114" t="s">
        <v>155</v>
      </c>
      <c r="C87" s="58">
        <v>9</v>
      </c>
      <c r="D87" s="65">
        <v>1</v>
      </c>
      <c r="E87" s="66">
        <v>5</v>
      </c>
      <c r="F87" s="66">
        <v>0</v>
      </c>
      <c r="G87" s="67">
        <v>3</v>
      </c>
      <c r="H87" s="59" t="s">
        <v>161</v>
      </c>
      <c r="I87" s="59" t="s">
        <v>162</v>
      </c>
      <c r="J87" s="93" t="s">
        <v>163</v>
      </c>
      <c r="K87" s="94" t="s">
        <v>164</v>
      </c>
      <c r="L87" s="59" t="s">
        <v>165</v>
      </c>
      <c r="M87" s="92" t="s">
        <v>48</v>
      </c>
      <c r="N87" s="92" t="s">
        <v>62</v>
      </c>
      <c r="O87" s="59"/>
      <c r="P87" s="59"/>
    </row>
    <row r="88" spans="1:16" ht="15" thickBot="1" x14ac:dyDescent="0.2">
      <c r="A88" s="119" t="s">
        <v>658</v>
      </c>
      <c r="B88" s="114" t="s">
        <v>155</v>
      </c>
      <c r="C88" s="58">
        <v>10</v>
      </c>
      <c r="D88" s="65">
        <v>1</v>
      </c>
      <c r="E88" s="66">
        <v>5</v>
      </c>
      <c r="F88" s="66">
        <v>0</v>
      </c>
      <c r="G88" s="67">
        <v>4</v>
      </c>
      <c r="H88" s="59" t="s">
        <v>166</v>
      </c>
      <c r="I88" s="59" t="s">
        <v>167</v>
      </c>
      <c r="J88" s="59"/>
      <c r="K88" s="59"/>
      <c r="L88" s="59" t="s">
        <v>168</v>
      </c>
      <c r="M88" s="59" t="s">
        <v>169</v>
      </c>
      <c r="N88" s="59" t="s">
        <v>170</v>
      </c>
      <c r="O88" s="59"/>
      <c r="P88" s="59"/>
    </row>
    <row r="89" spans="1:16" ht="15" thickBot="1" x14ac:dyDescent="0.2">
      <c r="A89" s="119" t="s">
        <v>659</v>
      </c>
      <c r="B89" s="114" t="s">
        <v>155</v>
      </c>
      <c r="C89" s="58">
        <v>11</v>
      </c>
      <c r="D89" s="65">
        <v>1</v>
      </c>
      <c r="E89" s="66">
        <v>5</v>
      </c>
      <c r="F89" s="66">
        <v>0</v>
      </c>
      <c r="G89" s="67">
        <v>5</v>
      </c>
      <c r="H89" s="59" t="s">
        <v>171</v>
      </c>
      <c r="I89" s="59" t="s">
        <v>172</v>
      </c>
      <c r="J89" s="59"/>
      <c r="K89" s="59"/>
      <c r="L89" s="59" t="s">
        <v>173</v>
      </c>
      <c r="M89" s="59" t="s">
        <v>174</v>
      </c>
      <c r="N89" s="59" t="s">
        <v>175</v>
      </c>
      <c r="O89" s="59" t="s">
        <v>176</v>
      </c>
      <c r="P89" s="59"/>
    </row>
    <row r="90" spans="1:16" ht="15" thickBot="1" x14ac:dyDescent="0.2">
      <c r="A90" s="119" t="s">
        <v>660</v>
      </c>
      <c r="B90" s="114" t="s">
        <v>155</v>
      </c>
      <c r="C90" s="58">
        <v>12</v>
      </c>
      <c r="D90" s="65">
        <v>1</v>
      </c>
      <c r="E90" s="66">
        <v>5</v>
      </c>
      <c r="F90" s="66">
        <v>0</v>
      </c>
      <c r="G90" s="67">
        <v>6</v>
      </c>
      <c r="H90" s="59" t="s">
        <v>177</v>
      </c>
      <c r="I90" s="59" t="s">
        <v>178</v>
      </c>
      <c r="J90" s="59"/>
      <c r="K90" s="59"/>
      <c r="L90" s="59" t="s">
        <v>173</v>
      </c>
      <c r="M90" s="59" t="s">
        <v>174</v>
      </c>
      <c r="N90" s="59" t="s">
        <v>175</v>
      </c>
      <c r="O90" s="59" t="s">
        <v>176</v>
      </c>
      <c r="P90" s="59"/>
    </row>
    <row r="91" spans="1:16" ht="15" thickBot="1" x14ac:dyDescent="0.2">
      <c r="A91" s="119" t="s">
        <v>661</v>
      </c>
      <c r="B91" s="114" t="s">
        <v>155</v>
      </c>
      <c r="C91" s="58">
        <v>13</v>
      </c>
      <c r="D91" s="65">
        <v>1</v>
      </c>
      <c r="E91" s="66">
        <v>5</v>
      </c>
      <c r="F91" s="66">
        <v>0</v>
      </c>
      <c r="G91" s="67">
        <v>7</v>
      </c>
      <c r="H91" s="59" t="s">
        <v>179</v>
      </c>
      <c r="I91" s="59" t="s">
        <v>180</v>
      </c>
      <c r="J91" s="59"/>
      <c r="K91" s="59"/>
      <c r="L91" s="59" t="s">
        <v>58</v>
      </c>
      <c r="M91" s="59" t="s">
        <v>181</v>
      </c>
      <c r="N91" s="59" t="s">
        <v>182</v>
      </c>
      <c r="O91" s="59"/>
      <c r="P91" s="59"/>
    </row>
    <row r="92" spans="1:16" ht="15" thickBot="1" x14ac:dyDescent="0.2">
      <c r="A92" s="119" t="s">
        <v>662</v>
      </c>
      <c r="B92" s="114" t="s">
        <v>155</v>
      </c>
      <c r="C92" s="58">
        <v>14</v>
      </c>
      <c r="D92" s="65">
        <v>1</v>
      </c>
      <c r="E92" s="66">
        <v>5</v>
      </c>
      <c r="F92" s="66">
        <v>0</v>
      </c>
      <c r="G92" s="67">
        <v>8</v>
      </c>
      <c r="H92" s="59" t="s">
        <v>183</v>
      </c>
      <c r="I92" s="59" t="s">
        <v>184</v>
      </c>
      <c r="J92" s="59"/>
      <c r="K92" s="59"/>
      <c r="L92" s="59" t="s">
        <v>185</v>
      </c>
      <c r="M92" s="59" t="s">
        <v>186</v>
      </c>
      <c r="N92" s="59" t="s">
        <v>164</v>
      </c>
      <c r="O92" s="59"/>
      <c r="P92" s="59"/>
    </row>
    <row r="93" spans="1:16" ht="15" thickBot="1" x14ac:dyDescent="0.2">
      <c r="A93" s="119" t="s">
        <v>663</v>
      </c>
      <c r="B93" s="114" t="s">
        <v>155</v>
      </c>
      <c r="C93" s="58">
        <v>15</v>
      </c>
      <c r="D93" s="65">
        <v>1</v>
      </c>
      <c r="E93" s="66">
        <v>5</v>
      </c>
      <c r="F93" s="66">
        <v>0</v>
      </c>
      <c r="G93" s="67">
        <v>9</v>
      </c>
      <c r="H93" s="68" t="s">
        <v>961</v>
      </c>
      <c r="I93" s="68" t="s">
        <v>963</v>
      </c>
      <c r="J93" s="59"/>
      <c r="K93" s="59"/>
      <c r="L93" s="59" t="s">
        <v>185</v>
      </c>
      <c r="M93" s="59" t="s">
        <v>186</v>
      </c>
      <c r="N93" s="59"/>
      <c r="O93" s="59"/>
      <c r="P93" s="59"/>
    </row>
    <row r="94" spans="1:16" ht="15" thickBot="1" x14ac:dyDescent="0.2">
      <c r="A94" s="119" t="s">
        <v>664</v>
      </c>
      <c r="B94" s="114" t="s">
        <v>155</v>
      </c>
      <c r="C94" s="58">
        <v>16</v>
      </c>
      <c r="D94" s="65">
        <v>1</v>
      </c>
      <c r="E94" s="66">
        <v>5</v>
      </c>
      <c r="F94" s="66">
        <v>1</v>
      </c>
      <c r="G94" s="67">
        <v>0</v>
      </c>
      <c r="H94" s="59" t="s">
        <v>188</v>
      </c>
      <c r="I94" s="68" t="s">
        <v>962</v>
      </c>
      <c r="J94" s="59"/>
      <c r="K94" s="95" t="s">
        <v>841</v>
      </c>
      <c r="L94" s="92" t="s">
        <v>190</v>
      </c>
      <c r="M94" s="59"/>
      <c r="N94" s="59"/>
      <c r="O94" s="59"/>
      <c r="P94" s="59"/>
    </row>
    <row r="95" spans="1:16" ht="15" thickBot="1" x14ac:dyDescent="0.2">
      <c r="A95" s="119" t="s">
        <v>665</v>
      </c>
      <c r="B95" s="114" t="s">
        <v>155</v>
      </c>
      <c r="C95" s="58">
        <v>17</v>
      </c>
      <c r="D95" s="65">
        <v>1</v>
      </c>
      <c r="E95" s="66">
        <v>5</v>
      </c>
      <c r="F95" s="66">
        <v>1</v>
      </c>
      <c r="G95" s="67">
        <v>1</v>
      </c>
      <c r="H95" s="59" t="s">
        <v>191</v>
      </c>
      <c r="I95" s="68" t="s">
        <v>1012</v>
      </c>
      <c r="J95" s="59"/>
      <c r="K95" s="92" t="s">
        <v>192</v>
      </c>
      <c r="L95" s="59"/>
      <c r="M95" s="59"/>
      <c r="N95" s="59"/>
      <c r="O95" s="59"/>
      <c r="P95" s="59"/>
    </row>
    <row r="96" spans="1:16" ht="15" thickBot="1" x14ac:dyDescent="0.2">
      <c r="A96" s="119" t="s">
        <v>666</v>
      </c>
      <c r="B96" s="114" t="s">
        <v>155</v>
      </c>
      <c r="C96" s="58">
        <v>18</v>
      </c>
      <c r="D96" s="65">
        <v>1</v>
      </c>
      <c r="E96" s="66">
        <v>5</v>
      </c>
      <c r="F96" s="66">
        <v>1</v>
      </c>
      <c r="G96" s="67">
        <v>2</v>
      </c>
      <c r="H96" s="59" t="s">
        <v>193</v>
      </c>
      <c r="I96" s="59" t="s">
        <v>194</v>
      </c>
      <c r="J96" s="59"/>
      <c r="K96" s="59"/>
      <c r="L96" s="59"/>
      <c r="M96" s="59" t="s">
        <v>195</v>
      </c>
      <c r="N96" s="59"/>
      <c r="O96" s="59"/>
      <c r="P96" s="59"/>
    </row>
    <row r="97" spans="1:16" ht="15" thickBot="1" x14ac:dyDescent="0.2">
      <c r="A97" s="119" t="s">
        <v>667</v>
      </c>
      <c r="B97" s="114" t="s">
        <v>155</v>
      </c>
      <c r="C97" s="58">
        <v>19</v>
      </c>
      <c r="D97" s="65">
        <v>1</v>
      </c>
      <c r="E97" s="66">
        <v>5</v>
      </c>
      <c r="F97" s="66">
        <v>1</v>
      </c>
      <c r="G97" s="67">
        <v>3</v>
      </c>
      <c r="H97" s="59" t="s">
        <v>196</v>
      </c>
      <c r="I97" s="59" t="s">
        <v>197</v>
      </c>
      <c r="J97" s="59"/>
      <c r="K97" s="59"/>
      <c r="L97" s="59" t="s">
        <v>195</v>
      </c>
      <c r="M97" s="59"/>
      <c r="N97" s="59"/>
      <c r="O97" s="59"/>
      <c r="P97" s="59"/>
    </row>
    <row r="98" spans="1:16" ht="15" thickBot="1" x14ac:dyDescent="0.2">
      <c r="A98" s="119" t="s">
        <v>668</v>
      </c>
      <c r="B98" s="114" t="s">
        <v>155</v>
      </c>
      <c r="C98" s="58">
        <v>20</v>
      </c>
      <c r="D98" s="65">
        <v>1</v>
      </c>
      <c r="E98" s="66">
        <v>5</v>
      </c>
      <c r="F98" s="66">
        <v>1</v>
      </c>
      <c r="G98" s="67">
        <v>4</v>
      </c>
      <c r="H98" s="59" t="s">
        <v>198</v>
      </c>
      <c r="I98" s="59" t="s">
        <v>199</v>
      </c>
      <c r="J98" s="59"/>
      <c r="K98" s="59"/>
      <c r="L98" s="59"/>
      <c r="M98" s="59" t="s">
        <v>195</v>
      </c>
      <c r="N98" s="59"/>
      <c r="O98" s="59"/>
      <c r="P98" s="59"/>
    </row>
    <row r="99" spans="1:16" ht="15" thickBot="1" x14ac:dyDescent="0.2">
      <c r="A99" s="119" t="s">
        <v>669</v>
      </c>
      <c r="B99" s="114" t="s">
        <v>155</v>
      </c>
      <c r="C99" s="58">
        <v>21</v>
      </c>
      <c r="D99" s="65">
        <v>1</v>
      </c>
      <c r="E99" s="66">
        <v>5</v>
      </c>
      <c r="F99" s="66">
        <v>1</v>
      </c>
      <c r="G99" s="67">
        <v>5</v>
      </c>
      <c r="H99" s="59" t="s">
        <v>200</v>
      </c>
      <c r="I99" s="59" t="s">
        <v>201</v>
      </c>
      <c r="J99" s="92"/>
      <c r="K99" s="92"/>
      <c r="L99" s="92"/>
      <c r="M99" s="92" t="s">
        <v>195</v>
      </c>
      <c r="N99" s="92"/>
      <c r="O99" s="92"/>
      <c r="P99" s="92"/>
    </row>
    <row r="100" spans="1:16" ht="15" thickBot="1" x14ac:dyDescent="0.2">
      <c r="A100" s="119" t="s">
        <v>670</v>
      </c>
      <c r="B100" s="114" t="s">
        <v>155</v>
      </c>
      <c r="C100" s="58">
        <v>22</v>
      </c>
      <c r="D100" s="65">
        <v>1</v>
      </c>
      <c r="E100" s="66">
        <v>5</v>
      </c>
      <c r="F100" s="66">
        <v>1</v>
      </c>
      <c r="G100" s="67">
        <v>6</v>
      </c>
      <c r="H100" s="59" t="s">
        <v>202</v>
      </c>
      <c r="I100" s="59" t="s">
        <v>203</v>
      </c>
      <c r="J100" s="92"/>
      <c r="K100" s="92"/>
      <c r="L100" s="92"/>
      <c r="M100" s="92" t="s">
        <v>195</v>
      </c>
      <c r="N100" s="92"/>
      <c r="O100" s="92"/>
      <c r="P100" s="92"/>
    </row>
    <row r="101" spans="1:16" ht="15" thickBot="1" x14ac:dyDescent="0.2">
      <c r="A101" s="119" t="s">
        <v>671</v>
      </c>
      <c r="B101" s="114" t="s">
        <v>155</v>
      </c>
      <c r="C101" s="58">
        <v>23</v>
      </c>
      <c r="D101" s="65">
        <v>1</v>
      </c>
      <c r="E101" s="66">
        <v>5</v>
      </c>
      <c r="F101" s="66">
        <v>1</v>
      </c>
      <c r="G101" s="67">
        <v>7</v>
      </c>
      <c r="H101" s="68" t="s">
        <v>964</v>
      </c>
      <c r="I101" s="59" t="s">
        <v>205</v>
      </c>
      <c r="J101" s="92"/>
      <c r="K101" s="92"/>
      <c r="L101" s="92" t="s">
        <v>206</v>
      </c>
      <c r="M101" s="92" t="s">
        <v>174</v>
      </c>
      <c r="N101" s="92" t="s">
        <v>207</v>
      </c>
      <c r="O101" s="92" t="s">
        <v>208</v>
      </c>
      <c r="P101" s="92"/>
    </row>
    <row r="102" spans="1:16" ht="27.75" thickBot="1" x14ac:dyDescent="0.2">
      <c r="A102" s="119" t="s">
        <v>672</v>
      </c>
      <c r="B102" s="230" t="s">
        <v>155</v>
      </c>
      <c r="C102" s="218">
        <v>24</v>
      </c>
      <c r="D102" s="213">
        <v>1</v>
      </c>
      <c r="E102" s="214">
        <v>5</v>
      </c>
      <c r="F102" s="214">
        <v>1</v>
      </c>
      <c r="G102" s="215">
        <v>8</v>
      </c>
      <c r="H102" s="216" t="s">
        <v>209</v>
      </c>
      <c r="I102" s="216" t="s">
        <v>210</v>
      </c>
      <c r="J102" s="217" t="s">
        <v>993</v>
      </c>
      <c r="K102" s="217"/>
      <c r="L102" s="217" t="s">
        <v>997</v>
      </c>
      <c r="M102" s="217" t="s">
        <v>998</v>
      </c>
      <c r="N102" s="254" t="s">
        <v>1101</v>
      </c>
      <c r="O102" s="277" t="s">
        <v>1107</v>
      </c>
      <c r="P102" s="254"/>
    </row>
    <row r="103" spans="1:16" ht="15" thickBot="1" x14ac:dyDescent="0.2">
      <c r="A103" s="119" t="s">
        <v>673</v>
      </c>
      <c r="B103" s="114" t="s">
        <v>155</v>
      </c>
      <c r="C103" s="58"/>
      <c r="D103" s="88">
        <v>1</v>
      </c>
      <c r="E103" s="89">
        <v>5</v>
      </c>
      <c r="F103" s="89">
        <v>2</v>
      </c>
      <c r="G103" s="90">
        <v>6</v>
      </c>
      <c r="H103" s="71" t="s">
        <v>211</v>
      </c>
      <c r="I103" s="71" t="s">
        <v>212</v>
      </c>
      <c r="J103" s="91" t="s">
        <v>213</v>
      </c>
      <c r="K103" s="91" t="s">
        <v>214</v>
      </c>
      <c r="L103" s="91" t="s">
        <v>215</v>
      </c>
      <c r="M103" s="91" t="s">
        <v>216</v>
      </c>
      <c r="N103" s="91"/>
      <c r="O103" s="91"/>
      <c r="P103" s="91"/>
    </row>
    <row r="104" spans="1:16" ht="15" thickBot="1" x14ac:dyDescent="0.2">
      <c r="A104" s="119" t="s">
        <v>672</v>
      </c>
      <c r="B104" s="230" t="s">
        <v>155</v>
      </c>
      <c r="C104" s="218">
        <v>24</v>
      </c>
      <c r="D104" s="213">
        <v>1</v>
      </c>
      <c r="E104" s="214">
        <v>5</v>
      </c>
      <c r="F104" s="214">
        <v>3</v>
      </c>
      <c r="G104" s="215">
        <v>0</v>
      </c>
      <c r="H104" s="217" t="s">
        <v>1073</v>
      </c>
      <c r="I104" s="217" t="s">
        <v>1074</v>
      </c>
      <c r="J104" s="217" t="s">
        <v>874</v>
      </c>
      <c r="K104" s="217" t="s">
        <v>1075</v>
      </c>
      <c r="L104" s="217" t="s">
        <v>1076</v>
      </c>
      <c r="M104" s="217" t="s">
        <v>1077</v>
      </c>
      <c r="N104" s="217"/>
      <c r="O104" s="217" t="s">
        <v>1078</v>
      </c>
      <c r="P104" s="217" t="s">
        <v>1079</v>
      </c>
    </row>
    <row r="105" spans="1:16" ht="15" thickBot="1" x14ac:dyDescent="0.2">
      <c r="A105" s="119" t="s">
        <v>673</v>
      </c>
      <c r="B105" s="230" t="s">
        <v>155</v>
      </c>
      <c r="C105" s="218"/>
      <c r="D105" s="261">
        <v>1</v>
      </c>
      <c r="E105" s="262">
        <v>5</v>
      </c>
      <c r="F105" s="262">
        <v>3</v>
      </c>
      <c r="G105" s="263">
        <v>1</v>
      </c>
      <c r="H105" s="264" t="s">
        <v>1080</v>
      </c>
      <c r="I105" s="264" t="s">
        <v>1081</v>
      </c>
      <c r="J105" s="264"/>
      <c r="K105" s="264"/>
      <c r="L105" s="264"/>
      <c r="M105" s="264"/>
      <c r="N105" s="264"/>
      <c r="O105" s="264" t="s">
        <v>990</v>
      </c>
      <c r="P105" s="264"/>
    </row>
    <row r="106" spans="1:16" ht="15" thickBot="1" x14ac:dyDescent="0.2">
      <c r="A106" s="119" t="s">
        <v>674</v>
      </c>
      <c r="B106" s="114" t="s">
        <v>155</v>
      </c>
      <c r="C106" s="58">
        <v>67</v>
      </c>
      <c r="D106" s="65">
        <v>1</v>
      </c>
      <c r="E106" s="66">
        <v>6</v>
      </c>
      <c r="F106" s="66">
        <v>0</v>
      </c>
      <c r="G106" s="67">
        <v>2</v>
      </c>
      <c r="H106" s="83" t="s">
        <v>217</v>
      </c>
      <c r="I106" s="83" t="s">
        <v>855</v>
      </c>
      <c r="J106" s="235" t="s">
        <v>1033</v>
      </c>
      <c r="K106" s="235" t="s">
        <v>67</v>
      </c>
      <c r="L106" s="235" t="s">
        <v>219</v>
      </c>
      <c r="M106" s="235" t="s">
        <v>68</v>
      </c>
      <c r="N106" s="235"/>
      <c r="O106" s="235" t="s">
        <v>1034</v>
      </c>
      <c r="P106" s="235"/>
    </row>
    <row r="107" spans="1:16" ht="30" customHeight="1" thickBot="1" x14ac:dyDescent="0.2">
      <c r="A107" s="119" t="s">
        <v>675</v>
      </c>
      <c r="B107" s="114" t="s">
        <v>155</v>
      </c>
      <c r="C107" s="58">
        <v>7</v>
      </c>
      <c r="D107" s="65">
        <v>1</v>
      </c>
      <c r="E107" s="66">
        <v>6</v>
      </c>
      <c r="F107" s="66">
        <v>0</v>
      </c>
      <c r="G107" s="67">
        <v>3</v>
      </c>
      <c r="H107" s="59" t="s">
        <v>220</v>
      </c>
      <c r="I107" s="59" t="s">
        <v>221</v>
      </c>
      <c r="J107" s="123" t="s">
        <v>45</v>
      </c>
      <c r="K107" s="124" t="s">
        <v>849</v>
      </c>
      <c r="L107" s="124" t="s">
        <v>850</v>
      </c>
      <c r="M107" s="125" t="s">
        <v>851</v>
      </c>
      <c r="N107" s="59"/>
      <c r="O107" s="59"/>
      <c r="P107" s="59"/>
    </row>
    <row r="108" spans="1:16" ht="15" thickBot="1" x14ac:dyDescent="0.2">
      <c r="A108" s="119" t="s">
        <v>676</v>
      </c>
      <c r="B108" s="114" t="s">
        <v>155</v>
      </c>
      <c r="C108" s="58">
        <v>8</v>
      </c>
      <c r="D108" s="65">
        <v>1</v>
      </c>
      <c r="E108" s="66">
        <v>6</v>
      </c>
      <c r="F108" s="66">
        <v>0</v>
      </c>
      <c r="G108" s="67">
        <v>5</v>
      </c>
      <c r="H108" s="59" t="s">
        <v>222</v>
      </c>
      <c r="I108" s="59" t="s">
        <v>223</v>
      </c>
      <c r="J108" s="92"/>
      <c r="K108" s="92"/>
      <c r="L108" s="95" t="s">
        <v>872</v>
      </c>
      <c r="M108" s="92"/>
      <c r="N108" s="92"/>
      <c r="O108" s="92"/>
      <c r="P108" s="92"/>
    </row>
    <row r="109" spans="1:16" ht="15" thickBot="1" x14ac:dyDescent="0.2">
      <c r="A109" s="119" t="s">
        <v>677</v>
      </c>
      <c r="B109" s="114" t="s">
        <v>155</v>
      </c>
      <c r="C109" s="58">
        <v>6</v>
      </c>
      <c r="D109" s="65">
        <v>1</v>
      </c>
      <c r="E109" s="66">
        <v>6</v>
      </c>
      <c r="F109" s="66">
        <v>0</v>
      </c>
      <c r="G109" s="67">
        <v>6</v>
      </c>
      <c r="H109" s="59" t="s">
        <v>224</v>
      </c>
      <c r="I109" s="59" t="s">
        <v>225</v>
      </c>
      <c r="J109" s="59"/>
      <c r="K109" s="59" t="s">
        <v>226</v>
      </c>
      <c r="L109" s="59" t="s">
        <v>227</v>
      </c>
      <c r="M109" s="59" t="s">
        <v>228</v>
      </c>
      <c r="N109" s="59" t="s">
        <v>165</v>
      </c>
      <c r="O109" s="59"/>
      <c r="P109" s="59"/>
    </row>
    <row r="110" spans="1:16" ht="15" thickBot="1" x14ac:dyDescent="0.2">
      <c r="A110" s="119" t="s">
        <v>678</v>
      </c>
      <c r="B110" s="114" t="s">
        <v>155</v>
      </c>
      <c r="C110" s="58">
        <v>2</v>
      </c>
      <c r="D110" s="65">
        <v>1</v>
      </c>
      <c r="E110" s="66">
        <v>6</v>
      </c>
      <c r="F110" s="66">
        <v>4</v>
      </c>
      <c r="G110" s="67">
        <v>2</v>
      </c>
      <c r="H110" s="59" t="s">
        <v>229</v>
      </c>
      <c r="I110" s="68" t="s">
        <v>965</v>
      </c>
      <c r="J110" s="59"/>
      <c r="K110" s="72"/>
      <c r="L110" s="72" t="s">
        <v>230</v>
      </c>
      <c r="M110" s="59"/>
      <c r="N110" s="59"/>
      <c r="O110" s="59"/>
      <c r="P110" s="59"/>
    </row>
    <row r="111" spans="1:16" ht="27.75" thickBot="1" x14ac:dyDescent="0.2">
      <c r="A111" s="119" t="s">
        <v>679</v>
      </c>
      <c r="B111" s="114" t="s">
        <v>155</v>
      </c>
      <c r="C111" s="58">
        <v>3</v>
      </c>
      <c r="D111" s="65">
        <v>1</v>
      </c>
      <c r="E111" s="66">
        <v>6</v>
      </c>
      <c r="F111" s="66">
        <v>5</v>
      </c>
      <c r="G111" s="67">
        <v>1</v>
      </c>
      <c r="H111" s="59" t="s">
        <v>231</v>
      </c>
      <c r="I111" s="68" t="s">
        <v>570</v>
      </c>
      <c r="J111" s="72" t="s">
        <v>45</v>
      </c>
      <c r="K111" s="72" t="s">
        <v>46</v>
      </c>
      <c r="L111" s="72"/>
      <c r="M111" s="59" t="s">
        <v>232</v>
      </c>
      <c r="N111" s="59" t="s">
        <v>233</v>
      </c>
      <c r="O111" s="59"/>
      <c r="P111" s="59"/>
    </row>
    <row r="112" spans="1:16" ht="27.75" thickBot="1" x14ac:dyDescent="0.2">
      <c r="A112" s="119" t="s">
        <v>680</v>
      </c>
      <c r="B112" s="114" t="s">
        <v>155</v>
      </c>
      <c r="C112" s="58">
        <v>4</v>
      </c>
      <c r="D112" s="65">
        <v>1</v>
      </c>
      <c r="E112" s="66">
        <v>6</v>
      </c>
      <c r="F112" s="66">
        <v>5</v>
      </c>
      <c r="G112" s="67">
        <v>2</v>
      </c>
      <c r="H112" s="59" t="s">
        <v>234</v>
      </c>
      <c r="I112" s="59" t="s">
        <v>235</v>
      </c>
      <c r="J112" s="72" t="s">
        <v>57</v>
      </c>
      <c r="K112" s="72" t="s">
        <v>58</v>
      </c>
      <c r="L112" s="59"/>
      <c r="M112" s="59"/>
      <c r="N112" s="59"/>
      <c r="O112" s="59"/>
      <c r="P112" s="59"/>
    </row>
    <row r="113" spans="1:16" ht="41.25" thickBot="1" x14ac:dyDescent="0.2">
      <c r="A113" s="119" t="s">
        <v>681</v>
      </c>
      <c r="B113" s="114" t="s">
        <v>155</v>
      </c>
      <c r="C113" s="58">
        <v>5</v>
      </c>
      <c r="D113" s="65">
        <v>1</v>
      </c>
      <c r="E113" s="66">
        <v>6</v>
      </c>
      <c r="F113" s="66">
        <v>5</v>
      </c>
      <c r="G113" s="67">
        <v>3</v>
      </c>
      <c r="H113" s="59" t="s">
        <v>236</v>
      </c>
      <c r="I113" s="59" t="s">
        <v>235</v>
      </c>
      <c r="J113" s="72" t="s">
        <v>237</v>
      </c>
      <c r="K113" s="72" t="s">
        <v>58</v>
      </c>
      <c r="L113" s="59"/>
      <c r="M113" s="59" t="s">
        <v>238</v>
      </c>
      <c r="N113" s="59"/>
      <c r="O113" s="59"/>
      <c r="P113" s="59"/>
    </row>
    <row r="114" spans="1:16" ht="54.75" thickBot="1" x14ac:dyDescent="0.2">
      <c r="A114" s="119" t="s">
        <v>682</v>
      </c>
      <c r="B114" s="114" t="s">
        <v>155</v>
      </c>
      <c r="C114" s="58">
        <v>1</v>
      </c>
      <c r="D114" s="65">
        <v>1</v>
      </c>
      <c r="E114" s="66">
        <v>6</v>
      </c>
      <c r="F114" s="66">
        <v>7</v>
      </c>
      <c r="G114" s="67">
        <v>2</v>
      </c>
      <c r="H114" s="59" t="s">
        <v>239</v>
      </c>
      <c r="I114" s="68" t="s">
        <v>966</v>
      </c>
      <c r="J114" s="59"/>
      <c r="K114" s="72"/>
      <c r="L114" s="72" t="s">
        <v>240</v>
      </c>
      <c r="M114" s="59"/>
      <c r="N114" s="59"/>
      <c r="O114" s="59"/>
      <c r="P114" s="59"/>
    </row>
    <row r="115" spans="1:16" ht="30.75" customHeight="1" thickBot="1" x14ac:dyDescent="0.2">
      <c r="A115" s="119" t="s">
        <v>683</v>
      </c>
      <c r="B115" s="114" t="s">
        <v>155</v>
      </c>
      <c r="C115" s="58">
        <v>9</v>
      </c>
      <c r="D115" s="65">
        <v>2</v>
      </c>
      <c r="E115" s="66">
        <v>4</v>
      </c>
      <c r="F115" s="66">
        <v>0</v>
      </c>
      <c r="G115" s="67">
        <v>1</v>
      </c>
      <c r="H115" s="68" t="s">
        <v>967</v>
      </c>
      <c r="I115" s="68" t="s">
        <v>968</v>
      </c>
      <c r="J115" s="59"/>
      <c r="K115" s="59"/>
      <c r="L115" s="68" t="s">
        <v>857</v>
      </c>
      <c r="M115" s="59" t="s">
        <v>67</v>
      </c>
      <c r="N115" s="85" t="s">
        <v>873</v>
      </c>
      <c r="O115" s="59" t="s">
        <v>105</v>
      </c>
      <c r="P115" s="59"/>
    </row>
    <row r="116" spans="1:16" ht="30.75" customHeight="1" thickBot="1" x14ac:dyDescent="0.2">
      <c r="A116" s="119" t="s">
        <v>684</v>
      </c>
      <c r="B116" s="114" t="s">
        <v>155</v>
      </c>
      <c r="C116" s="58">
        <v>10</v>
      </c>
      <c r="D116" s="65">
        <v>2</v>
      </c>
      <c r="E116" s="66">
        <v>4</v>
      </c>
      <c r="F116" s="66">
        <v>0</v>
      </c>
      <c r="G116" s="67">
        <v>2</v>
      </c>
      <c r="H116" s="59" t="s">
        <v>242</v>
      </c>
      <c r="I116" s="59" t="s">
        <v>243</v>
      </c>
      <c r="J116" s="59"/>
      <c r="K116" s="59"/>
      <c r="L116" s="69" t="s">
        <v>874</v>
      </c>
      <c r="M116" s="85" t="s">
        <v>876</v>
      </c>
      <c r="N116" s="69" t="s">
        <v>875</v>
      </c>
      <c r="O116" s="69" t="s">
        <v>68</v>
      </c>
      <c r="P116" s="59"/>
    </row>
    <row r="117" spans="1:16" ht="15" thickBot="1" x14ac:dyDescent="0.2">
      <c r="A117" s="119" t="s">
        <v>685</v>
      </c>
      <c r="B117" s="114" t="s">
        <v>155</v>
      </c>
      <c r="C117" s="58">
        <v>11</v>
      </c>
      <c r="D117" s="65">
        <v>2</v>
      </c>
      <c r="E117" s="66">
        <v>4</v>
      </c>
      <c r="F117" s="66">
        <v>0</v>
      </c>
      <c r="G117" s="67">
        <v>3</v>
      </c>
      <c r="H117" s="59" t="s">
        <v>244</v>
      </c>
      <c r="I117" s="59" t="s">
        <v>243</v>
      </c>
      <c r="J117" s="59"/>
      <c r="K117" s="59"/>
      <c r="L117" s="59" t="s">
        <v>66</v>
      </c>
      <c r="M117" s="59" t="s">
        <v>67</v>
      </c>
      <c r="N117" s="71" t="s">
        <v>68</v>
      </c>
      <c r="O117" s="71" t="s">
        <v>105</v>
      </c>
      <c r="P117" s="59"/>
    </row>
    <row r="118" spans="1:16" ht="15" thickBot="1" x14ac:dyDescent="0.2">
      <c r="A118" s="119" t="s">
        <v>686</v>
      </c>
      <c r="B118" s="114" t="s">
        <v>155</v>
      </c>
      <c r="C118" s="58">
        <v>15</v>
      </c>
      <c r="D118" s="65">
        <v>2</v>
      </c>
      <c r="E118" s="66">
        <v>4</v>
      </c>
      <c r="F118" s="66">
        <v>0</v>
      </c>
      <c r="G118" s="67">
        <v>4</v>
      </c>
      <c r="H118" s="59" t="s">
        <v>245</v>
      </c>
      <c r="I118" s="59" t="s">
        <v>243</v>
      </c>
      <c r="J118" s="59"/>
      <c r="K118" s="59"/>
      <c r="L118" s="59" t="s">
        <v>66</v>
      </c>
      <c r="M118" s="59" t="s">
        <v>67</v>
      </c>
      <c r="N118" s="71" t="s">
        <v>68</v>
      </c>
      <c r="O118" s="71" t="s">
        <v>105</v>
      </c>
      <c r="P118" s="59"/>
    </row>
    <row r="119" spans="1:16" ht="15" thickBot="1" x14ac:dyDescent="0.2">
      <c r="A119" s="119" t="s">
        <v>687</v>
      </c>
      <c r="B119" s="114" t="s">
        <v>155</v>
      </c>
      <c r="C119" s="58">
        <v>16</v>
      </c>
      <c r="D119" s="65">
        <v>2</v>
      </c>
      <c r="E119" s="66">
        <v>4</v>
      </c>
      <c r="F119" s="66">
        <v>0</v>
      </c>
      <c r="G119" s="67">
        <v>5</v>
      </c>
      <c r="H119" s="59" t="s">
        <v>246</v>
      </c>
      <c r="I119" s="59" t="s">
        <v>243</v>
      </c>
      <c r="J119" s="59"/>
      <c r="K119" s="59"/>
      <c r="L119" s="59" t="s">
        <v>66</v>
      </c>
      <c r="M119" s="59" t="s">
        <v>67</v>
      </c>
      <c r="N119" s="71" t="s">
        <v>68</v>
      </c>
      <c r="O119" s="71" t="s">
        <v>105</v>
      </c>
      <c r="P119" s="59"/>
    </row>
    <row r="120" spans="1:16" ht="15" thickBot="1" x14ac:dyDescent="0.2">
      <c r="A120" s="120"/>
      <c r="B120" s="115" t="s">
        <v>155</v>
      </c>
      <c r="C120" s="74">
        <v>19</v>
      </c>
      <c r="D120" s="75">
        <v>2</v>
      </c>
      <c r="E120" s="76">
        <v>4</v>
      </c>
      <c r="F120" s="76">
        <v>0</v>
      </c>
      <c r="G120" s="77">
        <v>6</v>
      </c>
      <c r="H120" s="78" t="s">
        <v>247</v>
      </c>
      <c r="I120" s="78" t="s">
        <v>243</v>
      </c>
      <c r="J120" s="78"/>
      <c r="K120" s="97"/>
      <c r="L120" s="195" t="s">
        <v>248</v>
      </c>
      <c r="M120" s="97" t="s">
        <v>137</v>
      </c>
      <c r="N120" s="97" t="s">
        <v>83</v>
      </c>
      <c r="O120" s="97" t="s">
        <v>138</v>
      </c>
      <c r="P120" s="78"/>
    </row>
    <row r="121" spans="1:16" ht="15" thickBot="1" x14ac:dyDescent="0.2">
      <c r="A121" s="119" t="s">
        <v>688</v>
      </c>
      <c r="B121" s="114" t="s">
        <v>155</v>
      </c>
      <c r="C121" s="58">
        <v>22</v>
      </c>
      <c r="D121" s="65">
        <v>2</v>
      </c>
      <c r="E121" s="66">
        <v>4</v>
      </c>
      <c r="F121" s="66">
        <v>0</v>
      </c>
      <c r="G121" s="67">
        <v>7</v>
      </c>
      <c r="H121" s="59" t="s">
        <v>249</v>
      </c>
      <c r="I121" s="59" t="s">
        <v>95</v>
      </c>
      <c r="J121" s="59"/>
      <c r="K121" s="59"/>
      <c r="L121" s="59" t="s">
        <v>66</v>
      </c>
      <c r="M121" s="72" t="s">
        <v>67</v>
      </c>
      <c r="N121" s="72" t="s">
        <v>83</v>
      </c>
      <c r="O121" s="72" t="s">
        <v>250</v>
      </c>
      <c r="P121" s="59"/>
    </row>
    <row r="122" spans="1:16" ht="15" thickBot="1" x14ac:dyDescent="0.2">
      <c r="A122" s="119" t="s">
        <v>689</v>
      </c>
      <c r="B122" s="114" t="s">
        <v>155</v>
      </c>
      <c r="C122" s="58">
        <v>23</v>
      </c>
      <c r="D122" s="65">
        <v>2</v>
      </c>
      <c r="E122" s="66">
        <v>4</v>
      </c>
      <c r="F122" s="66">
        <v>0</v>
      </c>
      <c r="G122" s="67">
        <v>8</v>
      </c>
      <c r="H122" s="68" t="s">
        <v>969</v>
      </c>
      <c r="I122" s="59" t="s">
        <v>243</v>
      </c>
      <c r="J122" s="59"/>
      <c r="K122" s="72"/>
      <c r="L122" s="193" t="s">
        <v>248</v>
      </c>
      <c r="M122" s="72" t="s">
        <v>137</v>
      </c>
      <c r="N122" s="72" t="s">
        <v>83</v>
      </c>
      <c r="O122" s="72" t="s">
        <v>138</v>
      </c>
      <c r="P122" s="59"/>
    </row>
    <row r="123" spans="1:16" ht="15" thickBot="1" x14ac:dyDescent="0.2">
      <c r="A123" s="119" t="s">
        <v>690</v>
      </c>
      <c r="B123" s="245" t="s">
        <v>155</v>
      </c>
      <c r="C123" s="246">
        <v>33</v>
      </c>
      <c r="D123" s="247">
        <v>2</v>
      </c>
      <c r="E123" s="248">
        <v>4</v>
      </c>
      <c r="F123" s="248">
        <v>0</v>
      </c>
      <c r="G123" s="249">
        <v>9</v>
      </c>
      <c r="H123" s="250" t="s">
        <v>970</v>
      </c>
      <c r="I123" s="250" t="s">
        <v>971</v>
      </c>
      <c r="J123" s="251"/>
      <c r="K123" s="251"/>
      <c r="L123" s="251"/>
      <c r="M123" s="251"/>
      <c r="N123" s="252" t="s">
        <v>66</v>
      </c>
      <c r="O123" s="251"/>
      <c r="P123" s="251"/>
    </row>
    <row r="124" spans="1:16" ht="15" thickBot="1" x14ac:dyDescent="0.2">
      <c r="A124" s="119" t="s">
        <v>691</v>
      </c>
      <c r="B124" s="114" t="s">
        <v>155</v>
      </c>
      <c r="C124" s="58">
        <v>34</v>
      </c>
      <c r="D124" s="65">
        <v>2</v>
      </c>
      <c r="E124" s="66">
        <v>4</v>
      </c>
      <c r="F124" s="66">
        <v>1</v>
      </c>
      <c r="G124" s="67">
        <v>0</v>
      </c>
      <c r="H124" s="68" t="s">
        <v>972</v>
      </c>
      <c r="I124" s="59" t="s">
        <v>253</v>
      </c>
      <c r="J124" s="59"/>
      <c r="K124" s="59" t="s">
        <v>66</v>
      </c>
      <c r="L124" s="59" t="s">
        <v>67</v>
      </c>
      <c r="M124" s="59"/>
      <c r="N124" s="59" t="s">
        <v>68</v>
      </c>
      <c r="O124" s="59"/>
      <c r="P124" s="59"/>
    </row>
    <row r="125" spans="1:16" ht="27.75" thickBot="1" x14ac:dyDescent="0.2">
      <c r="A125" s="119" t="s">
        <v>692</v>
      </c>
      <c r="B125" s="114" t="s">
        <v>155</v>
      </c>
      <c r="C125" s="58">
        <v>35</v>
      </c>
      <c r="D125" s="65">
        <v>2</v>
      </c>
      <c r="E125" s="66">
        <v>4</v>
      </c>
      <c r="F125" s="66">
        <v>1</v>
      </c>
      <c r="G125" s="67">
        <v>1</v>
      </c>
      <c r="H125" s="59" t="s">
        <v>254</v>
      </c>
      <c r="I125" s="59" t="s">
        <v>243</v>
      </c>
      <c r="J125" s="59"/>
      <c r="K125" s="59"/>
      <c r="L125" s="68" t="s">
        <v>856</v>
      </c>
      <c r="M125" s="144" t="s">
        <v>1009</v>
      </c>
      <c r="N125" s="64" t="s">
        <v>67</v>
      </c>
      <c r="O125" s="144" t="s">
        <v>873</v>
      </c>
      <c r="P125" s="59"/>
    </row>
    <row r="126" spans="1:16" ht="15" thickBot="1" x14ac:dyDescent="0.2">
      <c r="A126" s="119" t="s">
        <v>693</v>
      </c>
      <c r="B126" s="114" t="s">
        <v>155</v>
      </c>
      <c r="C126" s="58">
        <v>36</v>
      </c>
      <c r="D126" s="65">
        <v>2</v>
      </c>
      <c r="E126" s="66">
        <v>4</v>
      </c>
      <c r="F126" s="66">
        <v>1</v>
      </c>
      <c r="G126" s="67">
        <v>2</v>
      </c>
      <c r="H126" s="68" t="s">
        <v>973</v>
      </c>
      <c r="I126" s="59" t="s">
        <v>243</v>
      </c>
      <c r="J126" s="59"/>
      <c r="K126" s="59"/>
      <c r="L126" s="59" t="s">
        <v>66</v>
      </c>
      <c r="M126" s="59"/>
      <c r="N126" s="64" t="s">
        <v>67</v>
      </c>
      <c r="O126" s="59" t="s">
        <v>68</v>
      </c>
      <c r="P126" s="59"/>
    </row>
    <row r="127" spans="1:16" ht="15" thickBot="1" x14ac:dyDescent="0.2">
      <c r="A127" s="120"/>
      <c r="B127" s="115" t="s">
        <v>155</v>
      </c>
      <c r="C127" s="74">
        <v>37</v>
      </c>
      <c r="D127" s="75">
        <v>2</v>
      </c>
      <c r="E127" s="76">
        <v>4</v>
      </c>
      <c r="F127" s="76">
        <v>1</v>
      </c>
      <c r="G127" s="77">
        <v>3</v>
      </c>
      <c r="H127" s="78" t="s">
        <v>256</v>
      </c>
      <c r="I127" s="78" t="s">
        <v>243</v>
      </c>
      <c r="J127" s="78"/>
      <c r="K127" s="78"/>
      <c r="L127" s="78" t="s">
        <v>66</v>
      </c>
      <c r="M127" s="78"/>
      <c r="N127" s="126" t="s">
        <v>67</v>
      </c>
      <c r="O127" s="78" t="s">
        <v>68</v>
      </c>
      <c r="P127" s="78"/>
    </row>
    <row r="128" spans="1:16" ht="15" thickBot="1" x14ac:dyDescent="0.2">
      <c r="A128" s="119" t="s">
        <v>694</v>
      </c>
      <c r="B128" s="114" t="s">
        <v>155</v>
      </c>
      <c r="C128" s="58">
        <v>39</v>
      </c>
      <c r="D128" s="65">
        <v>3</v>
      </c>
      <c r="E128" s="66">
        <v>2</v>
      </c>
      <c r="F128" s="66">
        <v>5</v>
      </c>
      <c r="G128" s="67">
        <v>1</v>
      </c>
      <c r="H128" s="68" t="s">
        <v>974</v>
      </c>
      <c r="I128" s="59" t="s">
        <v>95</v>
      </c>
      <c r="J128" s="60" t="s">
        <v>66</v>
      </c>
      <c r="K128" s="60" t="s">
        <v>67</v>
      </c>
      <c r="L128" s="60"/>
      <c r="M128" s="64" t="s">
        <v>68</v>
      </c>
      <c r="N128" s="59"/>
      <c r="O128" s="59"/>
      <c r="P128" s="59"/>
    </row>
    <row r="129" spans="1:16" ht="15" thickBot="1" x14ac:dyDescent="0.2">
      <c r="A129" s="119" t="s">
        <v>695</v>
      </c>
      <c r="B129" s="114" t="s">
        <v>155</v>
      </c>
      <c r="C129" s="58">
        <v>40</v>
      </c>
      <c r="D129" s="65">
        <v>3</v>
      </c>
      <c r="E129" s="66">
        <v>2</v>
      </c>
      <c r="F129" s="66">
        <v>5</v>
      </c>
      <c r="G129" s="67">
        <v>2</v>
      </c>
      <c r="H129" s="59" t="s">
        <v>258</v>
      </c>
      <c r="I129" s="59" t="s">
        <v>259</v>
      </c>
      <c r="J129" s="59"/>
      <c r="K129" s="59"/>
      <c r="L129" s="87" t="s">
        <v>66</v>
      </c>
      <c r="M129" s="87" t="s">
        <v>260</v>
      </c>
      <c r="N129" s="87" t="s">
        <v>68</v>
      </c>
      <c r="O129" s="71" t="s">
        <v>105</v>
      </c>
      <c r="P129" s="59"/>
    </row>
    <row r="130" spans="1:16" ht="15" thickBot="1" x14ac:dyDescent="0.2">
      <c r="A130" s="119" t="s">
        <v>696</v>
      </c>
      <c r="B130" s="114" t="s">
        <v>155</v>
      </c>
      <c r="C130" s="58">
        <v>48</v>
      </c>
      <c r="D130" s="65">
        <v>7</v>
      </c>
      <c r="E130" s="66">
        <v>0</v>
      </c>
      <c r="F130" s="66">
        <v>1</v>
      </c>
      <c r="G130" s="67">
        <v>6</v>
      </c>
      <c r="H130" s="68" t="s">
        <v>1055</v>
      </c>
      <c r="I130" s="59" t="s">
        <v>112</v>
      </c>
      <c r="J130" s="59"/>
      <c r="K130" s="59"/>
      <c r="L130" s="59"/>
      <c r="M130" s="59"/>
      <c r="N130" s="59"/>
      <c r="O130" s="59"/>
      <c r="P130" s="59" t="s">
        <v>113</v>
      </c>
    </row>
    <row r="131" spans="1:16" ht="15" thickBot="1" x14ac:dyDescent="0.2">
      <c r="A131" s="119" t="s">
        <v>697</v>
      </c>
      <c r="B131" s="114" t="s">
        <v>155</v>
      </c>
      <c r="C131" s="58">
        <v>49</v>
      </c>
      <c r="D131" s="65">
        <v>7</v>
      </c>
      <c r="E131" s="66">
        <v>0</v>
      </c>
      <c r="F131" s="66">
        <v>1</v>
      </c>
      <c r="G131" s="67">
        <v>7</v>
      </c>
      <c r="H131" s="68" t="s">
        <v>1054</v>
      </c>
      <c r="I131" s="59" t="s">
        <v>112</v>
      </c>
      <c r="J131" s="59"/>
      <c r="K131" s="59"/>
      <c r="L131" s="59"/>
      <c r="M131" s="59"/>
      <c r="N131" s="59"/>
      <c r="O131" s="59"/>
      <c r="P131" s="59" t="s">
        <v>113</v>
      </c>
    </row>
    <row r="132" spans="1:16" ht="15" thickBot="1" x14ac:dyDescent="0.2">
      <c r="A132" s="119" t="s">
        <v>698</v>
      </c>
      <c r="B132" s="114" t="s">
        <v>155</v>
      </c>
      <c r="C132" s="58">
        <v>50</v>
      </c>
      <c r="D132" s="65">
        <v>7</v>
      </c>
      <c r="E132" s="66">
        <v>0</v>
      </c>
      <c r="F132" s="66">
        <v>1</v>
      </c>
      <c r="G132" s="67">
        <v>8</v>
      </c>
      <c r="H132" s="83" t="s">
        <v>263</v>
      </c>
      <c r="I132" s="83" t="s">
        <v>264</v>
      </c>
      <c r="J132" s="83"/>
      <c r="K132" s="83" t="s">
        <v>265</v>
      </c>
      <c r="L132" s="83"/>
      <c r="M132" s="83" t="s">
        <v>67</v>
      </c>
      <c r="N132" s="83"/>
      <c r="O132" s="83"/>
      <c r="P132" s="83"/>
    </row>
    <row r="133" spans="1:16" ht="15" thickBot="1" x14ac:dyDescent="0.2">
      <c r="A133" s="119" t="s">
        <v>699</v>
      </c>
      <c r="B133" s="114" t="s">
        <v>155</v>
      </c>
      <c r="C133" s="58">
        <v>51</v>
      </c>
      <c r="D133" s="65">
        <v>7</v>
      </c>
      <c r="E133" s="66">
        <v>0</v>
      </c>
      <c r="F133" s="66">
        <v>1</v>
      </c>
      <c r="G133" s="67">
        <v>9</v>
      </c>
      <c r="H133" s="68" t="s">
        <v>975</v>
      </c>
      <c r="I133" s="68" t="s">
        <v>960</v>
      </c>
      <c r="J133" s="59"/>
      <c r="K133" s="59"/>
      <c r="L133" s="59"/>
      <c r="M133" s="59"/>
      <c r="N133" s="59"/>
      <c r="O133" s="59"/>
      <c r="P133" s="59" t="s">
        <v>113</v>
      </c>
    </row>
    <row r="134" spans="1:16" ht="15" thickBot="1" x14ac:dyDescent="0.2">
      <c r="A134" s="119" t="s">
        <v>700</v>
      </c>
      <c r="B134" s="114" t="s">
        <v>155</v>
      </c>
      <c r="C134" s="58">
        <v>52</v>
      </c>
      <c r="D134" s="65">
        <v>7</v>
      </c>
      <c r="E134" s="66">
        <v>0</v>
      </c>
      <c r="F134" s="66">
        <v>2</v>
      </c>
      <c r="G134" s="67">
        <v>0</v>
      </c>
      <c r="H134" s="59" t="s">
        <v>267</v>
      </c>
      <c r="I134" s="59" t="s">
        <v>268</v>
      </c>
      <c r="J134" s="59"/>
      <c r="K134" s="59"/>
      <c r="L134" s="59"/>
      <c r="M134" s="59"/>
      <c r="N134" s="59"/>
      <c r="O134" s="59"/>
      <c r="P134" s="59" t="s">
        <v>113</v>
      </c>
    </row>
    <row r="135" spans="1:16" ht="15" thickBot="1" x14ac:dyDescent="0.2">
      <c r="A135" s="119" t="s">
        <v>701</v>
      </c>
      <c r="B135" s="114" t="s">
        <v>155</v>
      </c>
      <c r="C135" s="58">
        <v>53</v>
      </c>
      <c r="D135" s="65">
        <v>8</v>
      </c>
      <c r="E135" s="66">
        <v>0</v>
      </c>
      <c r="F135" s="66">
        <v>0</v>
      </c>
      <c r="G135" s="67">
        <v>1</v>
      </c>
      <c r="H135" s="59" t="s">
        <v>269</v>
      </c>
      <c r="I135" s="59" t="s">
        <v>270</v>
      </c>
      <c r="J135" s="59"/>
      <c r="K135" s="59"/>
      <c r="L135" s="59"/>
      <c r="M135" s="59" t="s">
        <v>271</v>
      </c>
      <c r="N135" s="72" t="s">
        <v>67</v>
      </c>
      <c r="O135" s="72" t="s">
        <v>68</v>
      </c>
      <c r="P135" s="59"/>
    </row>
    <row r="136" spans="1:16" ht="15" thickBot="1" x14ac:dyDescent="0.2">
      <c r="A136" s="119" t="s">
        <v>702</v>
      </c>
      <c r="B136" s="114" t="s">
        <v>155</v>
      </c>
      <c r="C136" s="58">
        <v>54</v>
      </c>
      <c r="D136" s="65">
        <v>8</v>
      </c>
      <c r="E136" s="66">
        <v>2</v>
      </c>
      <c r="F136" s="66">
        <v>0</v>
      </c>
      <c r="G136" s="67">
        <v>1</v>
      </c>
      <c r="H136" s="59" t="s">
        <v>272</v>
      </c>
      <c r="I136" s="59" t="s">
        <v>273</v>
      </c>
      <c r="J136" s="59"/>
      <c r="K136" s="59"/>
      <c r="L136" s="59" t="s">
        <v>66</v>
      </c>
      <c r="M136" s="59"/>
      <c r="N136" s="59" t="s">
        <v>67</v>
      </c>
      <c r="O136" s="71" t="s">
        <v>68</v>
      </c>
      <c r="P136" s="59"/>
    </row>
    <row r="137" spans="1:16" ht="15" thickBot="1" x14ac:dyDescent="0.2">
      <c r="A137" s="119" t="s">
        <v>703</v>
      </c>
      <c r="B137" s="114" t="s">
        <v>155</v>
      </c>
      <c r="C137" s="58">
        <v>55</v>
      </c>
      <c r="D137" s="65">
        <v>8</v>
      </c>
      <c r="E137" s="66">
        <v>2</v>
      </c>
      <c r="F137" s="66">
        <v>0</v>
      </c>
      <c r="G137" s="67">
        <v>2</v>
      </c>
      <c r="H137" s="59" t="s">
        <v>274</v>
      </c>
      <c r="I137" s="59" t="s">
        <v>80</v>
      </c>
      <c r="J137" s="59"/>
      <c r="K137" s="59"/>
      <c r="L137" s="59" t="s">
        <v>81</v>
      </c>
      <c r="M137" s="59"/>
      <c r="N137" s="59" t="s">
        <v>68</v>
      </c>
      <c r="O137" s="59"/>
      <c r="P137" s="59"/>
    </row>
    <row r="138" spans="1:16" ht="15" thickBot="1" x14ac:dyDescent="0.2">
      <c r="A138" s="119" t="s">
        <v>704</v>
      </c>
      <c r="B138" s="114" t="s">
        <v>155</v>
      </c>
      <c r="C138" s="58">
        <v>56</v>
      </c>
      <c r="D138" s="65">
        <v>8</v>
      </c>
      <c r="E138" s="66">
        <v>2</v>
      </c>
      <c r="F138" s="66">
        <v>0</v>
      </c>
      <c r="G138" s="67">
        <v>3</v>
      </c>
      <c r="H138" s="68" t="s">
        <v>976</v>
      </c>
      <c r="I138" s="59" t="s">
        <v>276</v>
      </c>
      <c r="J138" s="59"/>
      <c r="K138" s="59"/>
      <c r="L138" s="59" t="s">
        <v>67</v>
      </c>
      <c r="M138" s="59" t="s">
        <v>68</v>
      </c>
      <c r="N138" s="59" t="s">
        <v>138</v>
      </c>
      <c r="O138" s="59" t="s">
        <v>277</v>
      </c>
      <c r="P138" s="59" t="s">
        <v>278</v>
      </c>
    </row>
    <row r="139" spans="1:16" ht="15" thickBot="1" x14ac:dyDescent="0.2">
      <c r="A139" s="119" t="s">
        <v>705</v>
      </c>
      <c r="B139" s="114" t="s">
        <v>155</v>
      </c>
      <c r="C139" s="58">
        <v>58</v>
      </c>
      <c r="D139" s="65">
        <v>8</v>
      </c>
      <c r="E139" s="66">
        <v>4</v>
      </c>
      <c r="F139" s="66">
        <v>0</v>
      </c>
      <c r="G139" s="67">
        <v>1</v>
      </c>
      <c r="H139" s="68" t="s">
        <v>977</v>
      </c>
      <c r="I139" s="59" t="s">
        <v>280</v>
      </c>
      <c r="J139" s="59"/>
      <c r="K139" s="59"/>
      <c r="L139" s="72" t="s">
        <v>136</v>
      </c>
      <c r="M139" s="72"/>
      <c r="N139" s="72" t="s">
        <v>137</v>
      </c>
      <c r="O139" s="72" t="s">
        <v>83</v>
      </c>
      <c r="P139" s="59"/>
    </row>
    <row r="140" spans="1:16" ht="15" thickBot="1" x14ac:dyDescent="0.2">
      <c r="A140" s="119" t="s">
        <v>706</v>
      </c>
      <c r="B140" s="114" t="s">
        <v>155</v>
      </c>
      <c r="C140" s="58">
        <v>59</v>
      </c>
      <c r="D140" s="65">
        <v>8</v>
      </c>
      <c r="E140" s="66">
        <v>4</v>
      </c>
      <c r="F140" s="66">
        <v>0</v>
      </c>
      <c r="G140" s="67">
        <v>2</v>
      </c>
      <c r="H140" s="59" t="s">
        <v>281</v>
      </c>
      <c r="I140" s="68" t="s">
        <v>978</v>
      </c>
      <c r="J140" s="59"/>
      <c r="K140" s="59"/>
      <c r="L140" s="72" t="s">
        <v>136</v>
      </c>
      <c r="M140" s="72"/>
      <c r="N140" s="72" t="s">
        <v>137</v>
      </c>
      <c r="O140" s="72" t="s">
        <v>83</v>
      </c>
      <c r="P140" s="59"/>
    </row>
    <row r="141" spans="1:16" ht="15" thickBot="1" x14ac:dyDescent="0.2">
      <c r="A141" s="119" t="s">
        <v>707</v>
      </c>
      <c r="B141" s="114" t="s">
        <v>155</v>
      </c>
      <c r="C141" s="58">
        <v>60</v>
      </c>
      <c r="D141" s="65">
        <v>8</v>
      </c>
      <c r="E141" s="66">
        <v>4</v>
      </c>
      <c r="F141" s="66">
        <v>0</v>
      </c>
      <c r="G141" s="67">
        <v>3</v>
      </c>
      <c r="H141" s="59" t="s">
        <v>282</v>
      </c>
      <c r="I141" s="59" t="s">
        <v>283</v>
      </c>
      <c r="J141" s="59"/>
      <c r="K141" s="59"/>
      <c r="L141" s="59"/>
      <c r="M141" s="59"/>
      <c r="N141" s="59"/>
      <c r="O141" s="72" t="s">
        <v>67</v>
      </c>
      <c r="P141" s="59"/>
    </row>
    <row r="142" spans="1:16" ht="15" thickBot="1" x14ac:dyDescent="0.2">
      <c r="A142" s="119" t="s">
        <v>708</v>
      </c>
      <c r="B142" s="114" t="s">
        <v>155</v>
      </c>
      <c r="C142" s="58">
        <v>61</v>
      </c>
      <c r="D142" s="65">
        <v>8</v>
      </c>
      <c r="E142" s="66">
        <v>4</v>
      </c>
      <c r="F142" s="66">
        <v>0</v>
      </c>
      <c r="G142" s="67">
        <v>4</v>
      </c>
      <c r="H142" s="59" t="s">
        <v>284</v>
      </c>
      <c r="I142" s="59" t="s">
        <v>283</v>
      </c>
      <c r="J142" s="59"/>
      <c r="K142" s="59"/>
      <c r="L142" s="59"/>
      <c r="M142" s="59"/>
      <c r="N142" s="59"/>
      <c r="O142" s="72" t="s">
        <v>67</v>
      </c>
      <c r="P142" s="59"/>
    </row>
    <row r="143" spans="1:16" ht="15" thickBot="1" x14ac:dyDescent="0.2">
      <c r="A143" s="119" t="s">
        <v>709</v>
      </c>
      <c r="B143" s="118" t="s">
        <v>155</v>
      </c>
      <c r="C143" s="58">
        <v>218</v>
      </c>
      <c r="D143" s="65">
        <v>9</v>
      </c>
      <c r="E143" s="66">
        <v>1</v>
      </c>
      <c r="F143" s="66">
        <v>0</v>
      </c>
      <c r="G143" s="67">
        <v>0</v>
      </c>
      <c r="H143" s="68" t="s">
        <v>563</v>
      </c>
      <c r="I143" s="68" t="s">
        <v>859</v>
      </c>
      <c r="J143" s="59"/>
      <c r="K143" s="59"/>
      <c r="L143" s="71" t="s">
        <v>67</v>
      </c>
      <c r="M143" s="91" t="s">
        <v>219</v>
      </c>
      <c r="N143" s="91" t="s">
        <v>68</v>
      </c>
      <c r="O143" s="91" t="s">
        <v>105</v>
      </c>
      <c r="P143" s="92"/>
    </row>
    <row r="144" spans="1:16" ht="15" thickBot="1" x14ac:dyDescent="0.2">
      <c r="A144" s="119" t="s">
        <v>711</v>
      </c>
      <c r="B144" s="114" t="s">
        <v>155</v>
      </c>
      <c r="C144" s="58">
        <v>66</v>
      </c>
      <c r="D144" s="65">
        <v>9</v>
      </c>
      <c r="E144" s="66">
        <v>1</v>
      </c>
      <c r="F144" s="66">
        <v>1</v>
      </c>
      <c r="G144" s="67">
        <v>0</v>
      </c>
      <c r="H144" s="59" t="s">
        <v>286</v>
      </c>
      <c r="I144" s="59" t="s">
        <v>287</v>
      </c>
      <c r="J144" s="59"/>
      <c r="K144" s="59"/>
      <c r="L144" s="59" t="s">
        <v>288</v>
      </c>
      <c r="M144" s="92" t="s">
        <v>67</v>
      </c>
      <c r="N144" s="92" t="s">
        <v>219</v>
      </c>
      <c r="O144" s="92" t="s">
        <v>68</v>
      </c>
      <c r="P144" s="92" t="s">
        <v>105</v>
      </c>
    </row>
    <row r="145" spans="1:19" ht="15" thickBot="1" x14ac:dyDescent="0.2">
      <c r="A145" s="119" t="s">
        <v>712</v>
      </c>
      <c r="B145" s="114" t="s">
        <v>155</v>
      </c>
      <c r="C145" s="58">
        <v>68</v>
      </c>
      <c r="D145" s="65">
        <v>9</v>
      </c>
      <c r="E145" s="66">
        <v>4</v>
      </c>
      <c r="F145" s="66">
        <v>0</v>
      </c>
      <c r="G145" s="67">
        <v>1</v>
      </c>
      <c r="H145" s="83" t="s">
        <v>289</v>
      </c>
      <c r="I145" s="83" t="s">
        <v>290</v>
      </c>
      <c r="J145" s="83"/>
      <c r="K145" s="83"/>
      <c r="L145" s="83" t="s">
        <v>66</v>
      </c>
      <c r="M145" s="83" t="s">
        <v>137</v>
      </c>
      <c r="N145" s="83"/>
      <c r="O145" s="83" t="s">
        <v>68</v>
      </c>
      <c r="P145" s="83"/>
    </row>
    <row r="146" spans="1:19" ht="15" thickBot="1" x14ac:dyDescent="0.2">
      <c r="A146" s="119" t="s">
        <v>713</v>
      </c>
      <c r="B146" s="114" t="s">
        <v>155</v>
      </c>
      <c r="C146" s="58">
        <v>69</v>
      </c>
      <c r="D146" s="65">
        <v>9</v>
      </c>
      <c r="E146" s="66">
        <v>4</v>
      </c>
      <c r="F146" s="66">
        <v>0</v>
      </c>
      <c r="G146" s="67">
        <v>2</v>
      </c>
      <c r="H146" s="59" t="s">
        <v>291</v>
      </c>
      <c r="I146" s="59" t="s">
        <v>292</v>
      </c>
      <c r="J146" s="235" t="s">
        <v>1033</v>
      </c>
      <c r="K146" s="235" t="s">
        <v>67</v>
      </c>
      <c r="L146" s="235" t="s">
        <v>219</v>
      </c>
      <c r="M146" s="235" t="s">
        <v>68</v>
      </c>
      <c r="N146" s="235"/>
      <c r="O146" s="235" t="s">
        <v>1034</v>
      </c>
      <c r="P146" s="92"/>
    </row>
    <row r="147" spans="1:19" ht="15" thickBot="1" x14ac:dyDescent="0.2">
      <c r="A147" s="119" t="s">
        <v>714</v>
      </c>
      <c r="B147" s="114" t="s">
        <v>155</v>
      </c>
      <c r="C147" s="58">
        <v>70</v>
      </c>
      <c r="D147" s="65">
        <v>9</v>
      </c>
      <c r="E147" s="66">
        <v>4</v>
      </c>
      <c r="F147" s="66">
        <v>0</v>
      </c>
      <c r="G147" s="67">
        <v>3</v>
      </c>
      <c r="H147" s="59" t="s">
        <v>293</v>
      </c>
      <c r="I147" s="59" t="s">
        <v>791</v>
      </c>
      <c r="J147" s="92"/>
      <c r="K147" s="92"/>
      <c r="L147" s="92" t="s">
        <v>136</v>
      </c>
      <c r="M147" s="105" t="s">
        <v>137</v>
      </c>
      <c r="N147" s="105" t="s">
        <v>83</v>
      </c>
      <c r="O147" s="105" t="s">
        <v>138</v>
      </c>
      <c r="P147" s="105"/>
    </row>
    <row r="148" spans="1:19" ht="15" thickBot="1" x14ac:dyDescent="0.2">
      <c r="A148" s="119" t="s">
        <v>715</v>
      </c>
      <c r="B148" s="114" t="s">
        <v>155</v>
      </c>
      <c r="C148" s="58">
        <v>71</v>
      </c>
      <c r="D148" s="65">
        <v>9</v>
      </c>
      <c r="E148" s="66">
        <v>4</v>
      </c>
      <c r="F148" s="66">
        <v>0</v>
      </c>
      <c r="G148" s="67">
        <v>4</v>
      </c>
      <c r="H148" s="68" t="s">
        <v>979</v>
      </c>
      <c r="I148" s="59" t="s">
        <v>95</v>
      </c>
      <c r="J148" s="59"/>
      <c r="K148" s="59"/>
      <c r="L148" s="59" t="s">
        <v>66</v>
      </c>
      <c r="M148" s="59" t="s">
        <v>67</v>
      </c>
      <c r="N148" s="59" t="s">
        <v>68</v>
      </c>
      <c r="O148" s="59"/>
      <c r="P148" s="59"/>
    </row>
    <row r="149" spans="1:19" ht="15" thickBot="1" x14ac:dyDescent="0.2">
      <c r="A149" s="119" t="s">
        <v>716</v>
      </c>
      <c r="B149" s="114" t="s">
        <v>155</v>
      </c>
      <c r="C149" s="58">
        <v>12</v>
      </c>
      <c r="D149" s="65">
        <v>9</v>
      </c>
      <c r="E149" s="66">
        <v>6</v>
      </c>
      <c r="F149" s="66">
        <v>0</v>
      </c>
      <c r="G149" s="67">
        <v>2</v>
      </c>
      <c r="H149" s="83" t="s">
        <v>295</v>
      </c>
      <c r="I149" s="83" t="s">
        <v>290</v>
      </c>
      <c r="J149" s="83"/>
      <c r="K149" s="83" t="s">
        <v>66</v>
      </c>
      <c r="L149" s="83"/>
      <c r="M149" s="83" t="s">
        <v>67</v>
      </c>
      <c r="N149" s="83"/>
      <c r="O149" s="83" t="s">
        <v>68</v>
      </c>
      <c r="P149" s="83" t="s">
        <v>105</v>
      </c>
    </row>
    <row r="150" spans="1:19" ht="15" thickBot="1" x14ac:dyDescent="0.2">
      <c r="A150" s="119" t="s">
        <v>717</v>
      </c>
      <c r="B150" s="114" t="s">
        <v>155</v>
      </c>
      <c r="C150" s="58">
        <v>13</v>
      </c>
      <c r="D150" s="65">
        <v>9</v>
      </c>
      <c r="E150" s="66">
        <v>6</v>
      </c>
      <c r="F150" s="66">
        <v>0</v>
      </c>
      <c r="G150" s="67">
        <v>3</v>
      </c>
      <c r="H150" s="83" t="s">
        <v>296</v>
      </c>
      <c r="I150" s="83" t="s">
        <v>290</v>
      </c>
      <c r="J150" s="83"/>
      <c r="K150" s="83" t="s">
        <v>297</v>
      </c>
      <c r="L150" s="83" t="s">
        <v>66</v>
      </c>
      <c r="M150" s="83"/>
      <c r="N150" s="83" t="s">
        <v>67</v>
      </c>
      <c r="O150" s="83" t="s">
        <v>68</v>
      </c>
      <c r="P150" s="83"/>
    </row>
    <row r="151" spans="1:19" ht="15" thickBot="1" x14ac:dyDescent="0.2">
      <c r="A151" s="119" t="s">
        <v>718</v>
      </c>
      <c r="B151" s="114" t="s">
        <v>155</v>
      </c>
      <c r="C151" s="58">
        <v>14</v>
      </c>
      <c r="D151" s="65">
        <v>9</v>
      </c>
      <c r="E151" s="66">
        <v>6</v>
      </c>
      <c r="F151" s="66">
        <v>0</v>
      </c>
      <c r="G151" s="67">
        <v>4</v>
      </c>
      <c r="H151" s="59" t="s">
        <v>298</v>
      </c>
      <c r="I151" s="59" t="s">
        <v>290</v>
      </c>
      <c r="J151" s="59"/>
      <c r="K151" s="59"/>
      <c r="L151" s="59" t="s">
        <v>66</v>
      </c>
      <c r="M151" s="59" t="s">
        <v>67</v>
      </c>
      <c r="N151" s="59"/>
      <c r="O151" s="59" t="s">
        <v>68</v>
      </c>
      <c r="P151" s="59" t="s">
        <v>105</v>
      </c>
      <c r="S151" s="33"/>
    </row>
    <row r="152" spans="1:19" ht="15" thickBot="1" x14ac:dyDescent="0.2">
      <c r="A152" s="119" t="s">
        <v>719</v>
      </c>
      <c r="B152" s="114" t="s">
        <v>155</v>
      </c>
      <c r="C152" s="58">
        <v>17</v>
      </c>
      <c r="D152" s="65">
        <v>9</v>
      </c>
      <c r="E152" s="66">
        <v>6</v>
      </c>
      <c r="F152" s="66">
        <v>0</v>
      </c>
      <c r="G152" s="67">
        <v>5</v>
      </c>
      <c r="H152" s="68" t="s">
        <v>980</v>
      </c>
      <c r="I152" s="68" t="s">
        <v>860</v>
      </c>
      <c r="J152" s="59"/>
      <c r="K152" s="59"/>
      <c r="L152" s="59" t="s">
        <v>300</v>
      </c>
      <c r="M152" s="59" t="s">
        <v>110</v>
      </c>
      <c r="N152" s="59"/>
      <c r="O152" s="59"/>
      <c r="P152" s="59"/>
      <c r="S152" s="33"/>
    </row>
    <row r="153" spans="1:19" ht="15" thickBot="1" x14ac:dyDescent="0.2">
      <c r="A153" s="119" t="s">
        <v>720</v>
      </c>
      <c r="B153" s="115" t="s">
        <v>155</v>
      </c>
      <c r="C153" s="74">
        <v>72</v>
      </c>
      <c r="D153" s="196">
        <v>9</v>
      </c>
      <c r="E153" s="197">
        <v>6</v>
      </c>
      <c r="F153" s="197">
        <v>2</v>
      </c>
      <c r="G153" s="198">
        <v>0</v>
      </c>
      <c r="H153" s="128" t="s">
        <v>301</v>
      </c>
      <c r="I153" s="78" t="s">
        <v>302</v>
      </c>
      <c r="J153" s="78"/>
      <c r="K153" s="78"/>
      <c r="L153" s="78"/>
      <c r="M153" s="78" t="s">
        <v>77</v>
      </c>
      <c r="N153" s="78"/>
      <c r="O153" s="78"/>
      <c r="P153" s="78"/>
      <c r="S153" s="33"/>
    </row>
    <row r="154" spans="1:19" ht="51" customHeight="1" thickBot="1" x14ac:dyDescent="0.2">
      <c r="A154" s="119" t="s">
        <v>721</v>
      </c>
      <c r="B154" s="284" t="s">
        <v>155</v>
      </c>
      <c r="C154" s="285">
        <v>18</v>
      </c>
      <c r="D154" s="286">
        <v>9</v>
      </c>
      <c r="E154" s="287">
        <v>8</v>
      </c>
      <c r="F154" s="287">
        <v>0</v>
      </c>
      <c r="G154" s="288">
        <v>1</v>
      </c>
      <c r="H154" s="289" t="s">
        <v>861</v>
      </c>
      <c r="I154" s="290" t="s">
        <v>791</v>
      </c>
      <c r="J154" s="290"/>
      <c r="K154" s="291"/>
      <c r="L154" s="292" t="s">
        <v>1122</v>
      </c>
      <c r="M154" s="293" t="s">
        <v>1126</v>
      </c>
      <c r="N154" s="292"/>
      <c r="O154" s="294" t="s">
        <v>862</v>
      </c>
      <c r="P154" s="290"/>
      <c r="S154" s="33"/>
    </row>
    <row r="155" spans="1:19" ht="51" customHeight="1" thickBot="1" x14ac:dyDescent="0.2">
      <c r="A155" s="119" t="s">
        <v>721</v>
      </c>
      <c r="B155" s="295" t="s">
        <v>155</v>
      </c>
      <c r="C155" s="296">
        <v>18</v>
      </c>
      <c r="D155" s="297">
        <v>9</v>
      </c>
      <c r="E155" s="298">
        <v>8</v>
      </c>
      <c r="F155" s="298">
        <v>0</v>
      </c>
      <c r="G155" s="299">
        <v>1</v>
      </c>
      <c r="H155" s="300" t="s">
        <v>861</v>
      </c>
      <c r="I155" s="301" t="s">
        <v>791</v>
      </c>
      <c r="J155" s="301"/>
      <c r="K155" s="302"/>
      <c r="L155" s="303"/>
      <c r="M155" s="304" t="s">
        <v>1125</v>
      </c>
      <c r="N155" s="303" t="s">
        <v>866</v>
      </c>
      <c r="O155" s="305"/>
      <c r="P155" s="301"/>
      <c r="S155" s="33"/>
    </row>
    <row r="156" spans="1:19" ht="51" customHeight="1" thickBot="1" x14ac:dyDescent="0.2">
      <c r="A156" s="119" t="s">
        <v>721</v>
      </c>
      <c r="B156" s="306" t="s">
        <v>155</v>
      </c>
      <c r="C156" s="307">
        <v>18</v>
      </c>
      <c r="D156" s="308">
        <v>9</v>
      </c>
      <c r="E156" s="309">
        <v>8</v>
      </c>
      <c r="F156" s="309">
        <v>0</v>
      </c>
      <c r="G156" s="310">
        <v>1</v>
      </c>
      <c r="H156" s="311" t="s">
        <v>861</v>
      </c>
      <c r="I156" s="312" t="s">
        <v>791</v>
      </c>
      <c r="J156" s="312"/>
      <c r="K156" s="313"/>
      <c r="L156" s="314"/>
      <c r="M156" s="315" t="s">
        <v>1128</v>
      </c>
      <c r="N156" s="314" t="s">
        <v>1127</v>
      </c>
      <c r="O156" s="316"/>
      <c r="P156" s="312"/>
      <c r="S156" s="33"/>
    </row>
    <row r="157" spans="1:19" ht="15" thickBot="1" x14ac:dyDescent="0.2">
      <c r="A157" s="119" t="s">
        <v>722</v>
      </c>
      <c r="B157" s="114" t="s">
        <v>155</v>
      </c>
      <c r="C157" s="58">
        <v>20</v>
      </c>
      <c r="D157" s="65">
        <v>9</v>
      </c>
      <c r="E157" s="66">
        <v>8</v>
      </c>
      <c r="F157" s="66">
        <v>0</v>
      </c>
      <c r="G157" s="67">
        <v>2</v>
      </c>
      <c r="H157" s="68" t="s">
        <v>981</v>
      </c>
      <c r="I157" s="59" t="s">
        <v>791</v>
      </c>
      <c r="J157" s="59"/>
      <c r="K157" s="72"/>
      <c r="L157" s="72" t="s">
        <v>136</v>
      </c>
      <c r="M157" s="72" t="s">
        <v>137</v>
      </c>
      <c r="N157" s="72" t="s">
        <v>83</v>
      </c>
      <c r="O157" s="72" t="s">
        <v>138</v>
      </c>
      <c r="P157" s="59"/>
      <c r="S157" s="33"/>
    </row>
    <row r="158" spans="1:19" ht="24.75" thickBot="1" x14ac:dyDescent="0.2">
      <c r="A158" s="119" t="s">
        <v>723</v>
      </c>
      <c r="B158" s="114" t="s">
        <v>155</v>
      </c>
      <c r="C158" s="58">
        <v>21</v>
      </c>
      <c r="D158" s="65">
        <v>9</v>
      </c>
      <c r="E158" s="66">
        <v>8</v>
      </c>
      <c r="F158" s="66">
        <v>0</v>
      </c>
      <c r="G158" s="67">
        <v>3</v>
      </c>
      <c r="H158" s="59" t="s">
        <v>304</v>
      </c>
      <c r="I158" s="59" t="s">
        <v>791</v>
      </c>
      <c r="J158" s="59"/>
      <c r="K158" s="72"/>
      <c r="L158" s="96" t="s">
        <v>571</v>
      </c>
      <c r="M158" s="194" t="s">
        <v>583</v>
      </c>
      <c r="N158" s="194" t="s">
        <v>584</v>
      </c>
      <c r="O158" s="194" t="s">
        <v>747</v>
      </c>
      <c r="P158" s="59"/>
      <c r="S158" s="33"/>
    </row>
    <row r="159" spans="1:19" ht="15" thickBot="1" x14ac:dyDescent="0.2">
      <c r="A159" s="119" t="s">
        <v>724</v>
      </c>
      <c r="B159" s="114" t="s">
        <v>155</v>
      </c>
      <c r="C159" s="58">
        <v>24</v>
      </c>
      <c r="D159" s="65">
        <v>9</v>
      </c>
      <c r="E159" s="66">
        <v>8</v>
      </c>
      <c r="F159" s="66">
        <v>0</v>
      </c>
      <c r="G159" s="67">
        <v>4</v>
      </c>
      <c r="H159" s="59" t="s">
        <v>305</v>
      </c>
      <c r="I159" s="59" t="s">
        <v>104</v>
      </c>
      <c r="J159" s="59"/>
      <c r="K159" s="72"/>
      <c r="L159" s="72" t="s">
        <v>136</v>
      </c>
      <c r="M159" s="72" t="s">
        <v>137</v>
      </c>
      <c r="N159" s="72" t="s">
        <v>83</v>
      </c>
      <c r="O159" s="59"/>
      <c r="P159" s="59"/>
    </row>
    <row r="160" spans="1:19" ht="27.75" thickBot="1" x14ac:dyDescent="0.2">
      <c r="A160" s="129"/>
      <c r="B160" s="115" t="s">
        <v>155</v>
      </c>
      <c r="C160" s="74">
        <v>25</v>
      </c>
      <c r="D160" s="75">
        <v>9</v>
      </c>
      <c r="E160" s="76">
        <v>8</v>
      </c>
      <c r="F160" s="76">
        <v>0</v>
      </c>
      <c r="G160" s="77">
        <v>5</v>
      </c>
      <c r="H160" s="78" t="s">
        <v>306</v>
      </c>
      <c r="I160" s="78" t="s">
        <v>791</v>
      </c>
      <c r="J160" s="78"/>
      <c r="K160" s="97"/>
      <c r="L160" s="97" t="s">
        <v>307</v>
      </c>
      <c r="M160" s="97" t="s">
        <v>308</v>
      </c>
      <c r="N160" s="97" t="s">
        <v>309</v>
      </c>
      <c r="O160" s="78"/>
      <c r="P160" s="78"/>
    </row>
    <row r="161" spans="1:16" ht="27.75" thickBot="1" x14ac:dyDescent="0.2">
      <c r="A161" s="129"/>
      <c r="B161" s="115" t="s">
        <v>155</v>
      </c>
      <c r="C161" s="74">
        <v>26</v>
      </c>
      <c r="D161" s="75">
        <v>9</v>
      </c>
      <c r="E161" s="76">
        <v>8</v>
      </c>
      <c r="F161" s="76">
        <v>0</v>
      </c>
      <c r="G161" s="77">
        <v>6</v>
      </c>
      <c r="H161" s="78" t="s">
        <v>310</v>
      </c>
      <c r="I161" s="78" t="s">
        <v>791</v>
      </c>
      <c r="J161" s="78"/>
      <c r="K161" s="97"/>
      <c r="L161" s="97" t="s">
        <v>307</v>
      </c>
      <c r="M161" s="97" t="s">
        <v>308</v>
      </c>
      <c r="N161" s="97" t="s">
        <v>309</v>
      </c>
      <c r="O161" s="78"/>
      <c r="P161" s="78"/>
    </row>
    <row r="162" spans="1:16" ht="27.75" thickBot="1" x14ac:dyDescent="0.2">
      <c r="A162" s="129"/>
      <c r="B162" s="115" t="s">
        <v>155</v>
      </c>
      <c r="C162" s="74">
        <v>27</v>
      </c>
      <c r="D162" s="75">
        <v>9</v>
      </c>
      <c r="E162" s="76">
        <v>8</v>
      </c>
      <c r="F162" s="76">
        <v>0</v>
      </c>
      <c r="G162" s="77">
        <v>7</v>
      </c>
      <c r="H162" s="78" t="s">
        <v>311</v>
      </c>
      <c r="I162" s="78" t="s">
        <v>791</v>
      </c>
      <c r="J162" s="78"/>
      <c r="K162" s="97"/>
      <c r="L162" s="97" t="s">
        <v>307</v>
      </c>
      <c r="M162" s="97"/>
      <c r="N162" s="97"/>
      <c r="O162" s="78"/>
      <c r="P162" s="78"/>
    </row>
    <row r="163" spans="1:16" ht="27.75" thickBot="1" x14ac:dyDescent="0.2">
      <c r="A163" s="129"/>
      <c r="B163" s="115" t="s">
        <v>155</v>
      </c>
      <c r="C163" s="74">
        <v>28</v>
      </c>
      <c r="D163" s="75">
        <v>9</v>
      </c>
      <c r="E163" s="76">
        <v>8</v>
      </c>
      <c r="F163" s="76">
        <v>0</v>
      </c>
      <c r="G163" s="77">
        <v>8</v>
      </c>
      <c r="H163" s="78" t="s">
        <v>312</v>
      </c>
      <c r="I163" s="78" t="s">
        <v>791</v>
      </c>
      <c r="J163" s="78"/>
      <c r="K163" s="97"/>
      <c r="L163" s="97" t="s">
        <v>307</v>
      </c>
      <c r="M163" s="97"/>
      <c r="N163" s="97"/>
      <c r="O163" s="78"/>
      <c r="P163" s="78"/>
    </row>
    <row r="164" spans="1:16" ht="15" thickBot="1" x14ac:dyDescent="0.2">
      <c r="A164" s="120"/>
      <c r="B164" s="115" t="s">
        <v>155</v>
      </c>
      <c r="C164" s="74">
        <v>29</v>
      </c>
      <c r="D164" s="75">
        <v>9</v>
      </c>
      <c r="E164" s="76">
        <v>8</v>
      </c>
      <c r="F164" s="76">
        <v>0</v>
      </c>
      <c r="G164" s="77">
        <v>9</v>
      </c>
      <c r="H164" s="78" t="s">
        <v>313</v>
      </c>
      <c r="I164" s="78" t="s">
        <v>791</v>
      </c>
      <c r="J164" s="78"/>
      <c r="K164" s="78"/>
      <c r="L164" s="97"/>
      <c r="M164" s="127" t="s">
        <v>66</v>
      </c>
      <c r="N164" s="127" t="s">
        <v>67</v>
      </c>
      <c r="O164" s="128" t="s">
        <v>68</v>
      </c>
      <c r="P164" s="78"/>
    </row>
    <row r="165" spans="1:16" ht="15" thickBot="1" x14ac:dyDescent="0.2">
      <c r="A165" s="129"/>
      <c r="B165" s="115" t="s">
        <v>155</v>
      </c>
      <c r="C165" s="74">
        <v>30</v>
      </c>
      <c r="D165" s="75">
        <v>9</v>
      </c>
      <c r="E165" s="76">
        <v>8</v>
      </c>
      <c r="F165" s="76">
        <v>1</v>
      </c>
      <c r="G165" s="77">
        <v>0</v>
      </c>
      <c r="H165" s="78" t="s">
        <v>314</v>
      </c>
      <c r="I165" s="78" t="s">
        <v>791</v>
      </c>
      <c r="J165" s="78"/>
      <c r="K165" s="78"/>
      <c r="L165" s="97" t="s">
        <v>66</v>
      </c>
      <c r="M165" s="97" t="s">
        <v>67</v>
      </c>
      <c r="N165" s="78"/>
      <c r="O165" s="78" t="s">
        <v>68</v>
      </c>
      <c r="P165" s="78"/>
    </row>
    <row r="166" spans="1:16" ht="15" thickBot="1" x14ac:dyDescent="0.2">
      <c r="A166" s="129"/>
      <c r="B166" s="115" t="s">
        <v>155</v>
      </c>
      <c r="C166" s="74">
        <v>31</v>
      </c>
      <c r="D166" s="75">
        <v>9</v>
      </c>
      <c r="E166" s="76">
        <v>8</v>
      </c>
      <c r="F166" s="76">
        <v>1</v>
      </c>
      <c r="G166" s="77">
        <v>1</v>
      </c>
      <c r="H166" s="78" t="s">
        <v>315</v>
      </c>
      <c r="I166" s="78" t="s">
        <v>791</v>
      </c>
      <c r="J166" s="78"/>
      <c r="K166" s="78"/>
      <c r="L166" s="97" t="s">
        <v>66</v>
      </c>
      <c r="M166" s="97" t="s">
        <v>67</v>
      </c>
      <c r="N166" s="78"/>
      <c r="O166" s="78" t="s">
        <v>68</v>
      </c>
      <c r="P166" s="78"/>
    </row>
    <row r="167" spans="1:16" ht="15" thickBot="1" x14ac:dyDescent="0.2">
      <c r="A167" s="129"/>
      <c r="B167" s="115" t="s">
        <v>155</v>
      </c>
      <c r="C167" s="74">
        <v>32</v>
      </c>
      <c r="D167" s="75">
        <v>9</v>
      </c>
      <c r="E167" s="76">
        <v>8</v>
      </c>
      <c r="F167" s="76">
        <v>1</v>
      </c>
      <c r="G167" s="77">
        <v>2</v>
      </c>
      <c r="H167" s="78" t="s">
        <v>316</v>
      </c>
      <c r="I167" s="78" t="s">
        <v>791</v>
      </c>
      <c r="J167" s="78"/>
      <c r="K167" s="78"/>
      <c r="L167" s="97" t="s">
        <v>66</v>
      </c>
      <c r="M167" s="97" t="s">
        <v>67</v>
      </c>
      <c r="N167" s="78"/>
      <c r="O167" s="78" t="s">
        <v>68</v>
      </c>
      <c r="P167" s="78"/>
    </row>
    <row r="168" spans="1:16" ht="15" thickBot="1" x14ac:dyDescent="0.2">
      <c r="A168" s="119" t="s">
        <v>728</v>
      </c>
      <c r="B168" s="199" t="s">
        <v>155</v>
      </c>
      <c r="C168" s="200">
        <v>41</v>
      </c>
      <c r="D168" s="189">
        <v>9</v>
      </c>
      <c r="E168" s="190">
        <v>8</v>
      </c>
      <c r="F168" s="190">
        <v>1</v>
      </c>
      <c r="G168" s="191">
        <v>3</v>
      </c>
      <c r="H168" s="188" t="s">
        <v>989</v>
      </c>
      <c r="I168" s="188" t="s">
        <v>791</v>
      </c>
      <c r="J168" s="188"/>
      <c r="K168" s="188"/>
      <c r="L168" s="188"/>
      <c r="M168" s="188"/>
      <c r="N168" s="188" t="s">
        <v>990</v>
      </c>
      <c r="O168" s="188"/>
      <c r="P168" s="59"/>
    </row>
    <row r="169" spans="1:16" ht="13.5" customHeight="1" thickBot="1" x14ac:dyDescent="0.2">
      <c r="A169" s="119" t="s">
        <v>729</v>
      </c>
      <c r="B169" s="114" t="s">
        <v>155</v>
      </c>
      <c r="C169" s="58">
        <v>42</v>
      </c>
      <c r="D169" s="65">
        <v>9</v>
      </c>
      <c r="E169" s="66">
        <v>8</v>
      </c>
      <c r="F169" s="66">
        <v>1</v>
      </c>
      <c r="G169" s="67">
        <v>4</v>
      </c>
      <c r="H169" s="59" t="s">
        <v>318</v>
      </c>
      <c r="I169" s="59" t="s">
        <v>791</v>
      </c>
      <c r="J169" s="59"/>
      <c r="K169" s="72"/>
      <c r="L169" s="72" t="s">
        <v>136</v>
      </c>
      <c r="M169" s="72"/>
      <c r="N169" s="72" t="s">
        <v>137</v>
      </c>
      <c r="O169" s="59" t="s">
        <v>83</v>
      </c>
      <c r="P169" s="59"/>
    </row>
    <row r="170" spans="1:16" ht="13.5" customHeight="1" thickBot="1" x14ac:dyDescent="0.2">
      <c r="A170" s="119" t="s">
        <v>730</v>
      </c>
      <c r="B170" s="203" t="s">
        <v>155</v>
      </c>
      <c r="C170" s="204">
        <v>43</v>
      </c>
      <c r="D170" s="205">
        <v>9</v>
      </c>
      <c r="E170" s="206">
        <v>8</v>
      </c>
      <c r="F170" s="206">
        <v>1</v>
      </c>
      <c r="G170" s="207">
        <v>5</v>
      </c>
      <c r="H170" s="188" t="s">
        <v>1003</v>
      </c>
      <c r="I170" s="208" t="s">
        <v>791</v>
      </c>
      <c r="J170" s="208"/>
      <c r="K170" s="208"/>
      <c r="L170" s="209"/>
      <c r="M170" s="209"/>
      <c r="N170" s="208"/>
      <c r="O170" s="208" t="s">
        <v>1004</v>
      </c>
      <c r="P170" s="208"/>
    </row>
    <row r="171" spans="1:16" ht="13.5" customHeight="1" thickBot="1" x14ac:dyDescent="0.2">
      <c r="A171" s="119" t="s">
        <v>731</v>
      </c>
      <c r="B171" s="199" t="s">
        <v>155</v>
      </c>
      <c r="C171" s="200">
        <v>44</v>
      </c>
      <c r="D171" s="189">
        <v>9</v>
      </c>
      <c r="E171" s="190">
        <v>8</v>
      </c>
      <c r="F171" s="190">
        <v>1</v>
      </c>
      <c r="G171" s="191">
        <v>6</v>
      </c>
      <c r="H171" s="188" t="s">
        <v>985</v>
      </c>
      <c r="I171" s="188" t="s">
        <v>791</v>
      </c>
      <c r="J171" s="188"/>
      <c r="K171" s="188"/>
      <c r="L171" s="201"/>
      <c r="M171" s="201" t="s">
        <v>66</v>
      </c>
      <c r="N171" s="188" t="s">
        <v>67</v>
      </c>
      <c r="O171" s="59"/>
      <c r="P171" s="59"/>
    </row>
    <row r="172" spans="1:16" ht="13.5" customHeight="1" thickBot="1" x14ac:dyDescent="0.2">
      <c r="A172" s="119" t="s">
        <v>732</v>
      </c>
      <c r="B172" s="199" t="s">
        <v>155</v>
      </c>
      <c r="C172" s="200">
        <v>45</v>
      </c>
      <c r="D172" s="189">
        <v>9</v>
      </c>
      <c r="E172" s="190">
        <v>8</v>
      </c>
      <c r="F172" s="190">
        <v>1</v>
      </c>
      <c r="G172" s="191">
        <v>7</v>
      </c>
      <c r="H172" s="188" t="s">
        <v>986</v>
      </c>
      <c r="I172" s="188" t="s">
        <v>791</v>
      </c>
      <c r="J172" s="188"/>
      <c r="K172" s="188"/>
      <c r="L172" s="201"/>
      <c r="M172" s="201" t="s">
        <v>66</v>
      </c>
      <c r="N172" s="188" t="s">
        <v>67</v>
      </c>
      <c r="O172" s="59"/>
      <c r="P172" s="59"/>
    </row>
    <row r="173" spans="1:16" ht="13.5" customHeight="1" thickBot="1" x14ac:dyDescent="0.2">
      <c r="A173" s="119" t="s">
        <v>733</v>
      </c>
      <c r="B173" s="199" t="s">
        <v>155</v>
      </c>
      <c r="C173" s="200">
        <v>46</v>
      </c>
      <c r="D173" s="189">
        <v>9</v>
      </c>
      <c r="E173" s="190">
        <v>8</v>
      </c>
      <c r="F173" s="190">
        <v>1</v>
      </c>
      <c r="G173" s="191">
        <v>8</v>
      </c>
      <c r="H173" s="188" t="s">
        <v>987</v>
      </c>
      <c r="I173" s="188" t="s">
        <v>791</v>
      </c>
      <c r="J173" s="188"/>
      <c r="K173" s="188"/>
      <c r="L173" s="201"/>
      <c r="M173" s="201"/>
      <c r="N173" s="188" t="s">
        <v>990</v>
      </c>
      <c r="O173" s="59"/>
      <c r="P173" s="59"/>
    </row>
    <row r="174" spans="1:16" ht="15" thickBot="1" x14ac:dyDescent="0.2">
      <c r="A174" s="119" t="s">
        <v>734</v>
      </c>
      <c r="B174" s="199" t="s">
        <v>155</v>
      </c>
      <c r="C174" s="200">
        <v>47</v>
      </c>
      <c r="D174" s="189">
        <v>9</v>
      </c>
      <c r="E174" s="190">
        <v>8</v>
      </c>
      <c r="F174" s="190">
        <v>1</v>
      </c>
      <c r="G174" s="191">
        <v>9</v>
      </c>
      <c r="H174" s="188" t="s">
        <v>988</v>
      </c>
      <c r="I174" s="188" t="s">
        <v>791</v>
      </c>
      <c r="J174" s="188"/>
      <c r="K174" s="188"/>
      <c r="L174" s="201"/>
      <c r="M174" s="201"/>
      <c r="N174" s="188" t="s">
        <v>990</v>
      </c>
      <c r="O174" s="59"/>
      <c r="P174" s="59"/>
    </row>
    <row r="175" spans="1:16" ht="27.75" thickBot="1" x14ac:dyDescent="0.2">
      <c r="A175" s="119" t="s">
        <v>735</v>
      </c>
      <c r="B175" s="114" t="s">
        <v>155</v>
      </c>
      <c r="C175" s="58">
        <v>74</v>
      </c>
      <c r="D175" s="65">
        <v>9</v>
      </c>
      <c r="E175" s="66">
        <v>8</v>
      </c>
      <c r="F175" s="66">
        <v>2</v>
      </c>
      <c r="G175" s="67">
        <v>0</v>
      </c>
      <c r="H175" s="59" t="s">
        <v>323</v>
      </c>
      <c r="I175" s="59" t="s">
        <v>104</v>
      </c>
      <c r="J175" s="59"/>
      <c r="K175" s="59"/>
      <c r="L175" s="72" t="s">
        <v>324</v>
      </c>
      <c r="M175" s="72"/>
      <c r="N175" s="72" t="s">
        <v>137</v>
      </c>
      <c r="O175" s="72" t="s">
        <v>83</v>
      </c>
      <c r="P175" s="59"/>
    </row>
    <row r="176" spans="1:16" ht="15" thickBot="1" x14ac:dyDescent="0.2">
      <c r="A176" s="119" t="s">
        <v>736</v>
      </c>
      <c r="B176" s="114" t="s">
        <v>155</v>
      </c>
      <c r="C176" s="58">
        <v>75</v>
      </c>
      <c r="D176" s="65">
        <v>9</v>
      </c>
      <c r="E176" s="66">
        <v>8</v>
      </c>
      <c r="F176" s="66">
        <v>2</v>
      </c>
      <c r="G176" s="67">
        <v>1</v>
      </c>
      <c r="H176" s="59" t="s">
        <v>325</v>
      </c>
      <c r="I176" s="59" t="s">
        <v>104</v>
      </c>
      <c r="J176" s="59"/>
      <c r="K176" s="59"/>
      <c r="L176" s="72" t="s">
        <v>136</v>
      </c>
      <c r="M176" s="72"/>
      <c r="N176" s="72" t="s">
        <v>137</v>
      </c>
      <c r="O176" s="72" t="s">
        <v>83</v>
      </c>
      <c r="P176" s="59"/>
    </row>
    <row r="177" spans="1:16" ht="15" thickBot="1" x14ac:dyDescent="0.2">
      <c r="A177" s="119" t="s">
        <v>737</v>
      </c>
      <c r="B177" s="114" t="s">
        <v>155</v>
      </c>
      <c r="C177" s="58">
        <v>76</v>
      </c>
      <c r="D177" s="65">
        <v>9</v>
      </c>
      <c r="E177" s="66">
        <v>8</v>
      </c>
      <c r="F177" s="66">
        <v>2</v>
      </c>
      <c r="G177" s="67">
        <v>2</v>
      </c>
      <c r="H177" s="59" t="s">
        <v>326</v>
      </c>
      <c r="I177" s="59" t="s">
        <v>104</v>
      </c>
      <c r="J177" s="59"/>
      <c r="K177" s="59"/>
      <c r="L177" s="72" t="s">
        <v>136</v>
      </c>
      <c r="M177" s="72"/>
      <c r="N177" s="72" t="s">
        <v>137</v>
      </c>
      <c r="O177" s="72" t="s">
        <v>83</v>
      </c>
      <c r="P177" s="59"/>
    </row>
    <row r="178" spans="1:16" ht="36" customHeight="1" thickBot="1" x14ac:dyDescent="0.2">
      <c r="A178" s="119" t="s">
        <v>738</v>
      </c>
      <c r="B178" s="114" t="s">
        <v>155</v>
      </c>
      <c r="C178" s="58">
        <v>73</v>
      </c>
      <c r="D178" s="65">
        <v>9</v>
      </c>
      <c r="E178" s="66">
        <v>8</v>
      </c>
      <c r="F178" s="66">
        <v>2</v>
      </c>
      <c r="G178" s="67">
        <v>3</v>
      </c>
      <c r="H178" s="59" t="s">
        <v>327</v>
      </c>
      <c r="I178" s="59" t="s">
        <v>791</v>
      </c>
      <c r="J178" s="59"/>
      <c r="K178" s="59"/>
      <c r="L178" s="59"/>
      <c r="M178" s="72" t="s">
        <v>328</v>
      </c>
      <c r="N178" s="72" t="s">
        <v>329</v>
      </c>
      <c r="O178" s="72" t="s">
        <v>330</v>
      </c>
      <c r="P178" s="96" t="s">
        <v>790</v>
      </c>
    </row>
    <row r="179" spans="1:16" ht="15" thickBot="1" x14ac:dyDescent="0.2">
      <c r="A179" s="120"/>
      <c r="B179" s="115" t="s">
        <v>155</v>
      </c>
      <c r="C179" s="74">
        <v>77</v>
      </c>
      <c r="D179" s="75">
        <v>9</v>
      </c>
      <c r="E179" s="76">
        <v>8</v>
      </c>
      <c r="F179" s="76">
        <v>2</v>
      </c>
      <c r="G179" s="77">
        <v>4</v>
      </c>
      <c r="H179" s="78" t="s">
        <v>327</v>
      </c>
      <c r="I179" s="98" t="s">
        <v>792</v>
      </c>
      <c r="J179" s="78"/>
      <c r="K179" s="78"/>
      <c r="L179" s="97" t="s">
        <v>66</v>
      </c>
      <c r="M179" s="97"/>
      <c r="N179" s="78" t="s">
        <v>67</v>
      </c>
      <c r="O179" s="78"/>
      <c r="P179" s="78"/>
    </row>
    <row r="180" spans="1:16" ht="15" thickBot="1" x14ac:dyDescent="0.2">
      <c r="A180" s="119" t="s">
        <v>740</v>
      </c>
      <c r="B180" s="114" t="s">
        <v>155</v>
      </c>
      <c r="C180" s="58">
        <v>78</v>
      </c>
      <c r="D180" s="65">
        <v>9</v>
      </c>
      <c r="E180" s="66">
        <v>8</v>
      </c>
      <c r="F180" s="66">
        <v>2</v>
      </c>
      <c r="G180" s="67">
        <v>5</v>
      </c>
      <c r="H180" s="59" t="s">
        <v>331</v>
      </c>
      <c r="I180" s="59" t="s">
        <v>332</v>
      </c>
      <c r="J180" s="59"/>
      <c r="K180" s="59"/>
      <c r="L180" s="72" t="s">
        <v>66</v>
      </c>
      <c r="M180" s="72" t="s">
        <v>67</v>
      </c>
      <c r="N180" s="59"/>
      <c r="O180" s="59" t="s">
        <v>68</v>
      </c>
      <c r="P180" s="59"/>
    </row>
    <row r="181" spans="1:16" ht="15" thickBot="1" x14ac:dyDescent="0.2">
      <c r="A181" s="119" t="s">
        <v>740</v>
      </c>
      <c r="B181" s="230" t="s">
        <v>155</v>
      </c>
      <c r="C181" s="218">
        <v>78</v>
      </c>
      <c r="D181" s="213">
        <v>9</v>
      </c>
      <c r="E181" s="214">
        <v>8</v>
      </c>
      <c r="F181" s="214">
        <v>2</v>
      </c>
      <c r="G181" s="215">
        <v>6</v>
      </c>
      <c r="H181" s="217" t="s">
        <v>1020</v>
      </c>
      <c r="I181" s="217" t="s">
        <v>1021</v>
      </c>
      <c r="J181" s="216"/>
      <c r="K181" s="217" t="s">
        <v>874</v>
      </c>
      <c r="L181" s="220"/>
      <c r="M181" s="220" t="s">
        <v>67</v>
      </c>
      <c r="N181" s="217" t="s">
        <v>817</v>
      </c>
      <c r="O181" s="216"/>
      <c r="P181" s="216"/>
    </row>
    <row r="182" spans="1:16" ht="14.25" thickBot="1" x14ac:dyDescent="0.2"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1:16" ht="14.25" thickTop="1" x14ac:dyDescent="0.15">
      <c r="C183" s="32"/>
      <c r="D183" s="323" t="s">
        <v>1131</v>
      </c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5"/>
    </row>
    <row r="184" spans="1:16" x14ac:dyDescent="0.15">
      <c r="C184" s="35"/>
      <c r="D184" s="326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8"/>
    </row>
    <row r="185" spans="1:16" x14ac:dyDescent="0.15">
      <c r="C185" s="35"/>
      <c r="D185" s="326"/>
      <c r="E185" s="327"/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8"/>
    </row>
    <row r="186" spans="1:16" x14ac:dyDescent="0.15">
      <c r="C186" s="35"/>
      <c r="D186" s="326"/>
      <c r="E186" s="327"/>
      <c r="F186" s="327"/>
      <c r="G186" s="327"/>
      <c r="H186" s="327"/>
      <c r="I186" s="327"/>
      <c r="J186" s="327"/>
      <c r="K186" s="327"/>
      <c r="L186" s="327"/>
      <c r="M186" s="327"/>
      <c r="N186" s="327"/>
      <c r="O186" s="327"/>
      <c r="P186" s="328"/>
    </row>
    <row r="187" spans="1:16" ht="14.25" thickBot="1" x14ac:dyDescent="0.2">
      <c r="C187" s="35"/>
      <c r="D187" s="329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1"/>
    </row>
    <row r="188" spans="1:16" ht="14.25" thickTop="1" x14ac:dyDescent="0.15"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1:16" x14ac:dyDescent="0.15">
      <c r="A189" s="26"/>
      <c r="B189" s="26"/>
      <c r="C189" s="26" t="e">
        <f>"平成"&amp;TEXT(#REF!,0)&amp;"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"&amp; CHAR(10)&amp;"なお、区分表に追加する場合は、得点の規準を含めて検討します。"&amp; CHAR(10)&amp;"さらに、FFJ検定の見直し作業も日本学校農業クラブ連盟FFJ検定検討委員会において、行っています。"</f>
        <v>#REF!</v>
      </c>
      <c r="E189" s="135" t="s">
        <v>899</v>
      </c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1:16" ht="409.5" x14ac:dyDescent="0.15">
      <c r="A190" s="26"/>
      <c r="B190" s="26"/>
      <c r="C190" s="134" t="s">
        <v>902</v>
      </c>
      <c r="E190" s="135" t="s">
        <v>899</v>
      </c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1:16" x14ac:dyDescent="0.15">
      <c r="A191" s="26"/>
      <c r="B191" s="26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1:16" x14ac:dyDescent="0.15">
      <c r="A192" s="26"/>
      <c r="B192" s="26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1:16" x14ac:dyDescent="0.15">
      <c r="A193" s="26"/>
      <c r="B193" s="26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1:16" x14ac:dyDescent="0.15">
      <c r="A194" s="26"/>
      <c r="B194" s="26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1:16" x14ac:dyDescent="0.15">
      <c r="A195" s="26"/>
      <c r="B195" s="26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1:16" x14ac:dyDescent="0.15">
      <c r="A196" s="26"/>
      <c r="B196" s="26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1:16" x14ac:dyDescent="0.15">
      <c r="A197" s="26"/>
      <c r="B197" s="26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1:16" x14ac:dyDescent="0.15">
      <c r="A198" s="26"/>
      <c r="B198" s="26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1:16" x14ac:dyDescent="0.15">
      <c r="A199" s="26"/>
      <c r="B199" s="26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1:16" x14ac:dyDescent="0.15">
      <c r="A200" s="26"/>
      <c r="B200" s="26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1:16" x14ac:dyDescent="0.15">
      <c r="A201" s="26"/>
      <c r="B201" s="26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1:16" x14ac:dyDescent="0.15">
      <c r="A202" s="26"/>
      <c r="B202" s="26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1:16" x14ac:dyDescent="0.15">
      <c r="A203" s="26"/>
      <c r="B203" s="26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1:16" x14ac:dyDescent="0.15">
      <c r="A204" s="26"/>
      <c r="B204" s="26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1:16" x14ac:dyDescent="0.15">
      <c r="A205" s="26"/>
      <c r="B205" s="26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1:16" x14ac:dyDescent="0.15">
      <c r="A206" s="26"/>
      <c r="B206" s="26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1:16" x14ac:dyDescent="0.15">
      <c r="A207" s="26"/>
      <c r="B207" s="26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1:16" x14ac:dyDescent="0.15">
      <c r="A208" s="26"/>
      <c r="B208" s="26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1:16" x14ac:dyDescent="0.15">
      <c r="A209" s="26"/>
      <c r="B209" s="26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1:16" x14ac:dyDescent="0.15">
      <c r="A210" s="26"/>
      <c r="B210" s="26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1:16" x14ac:dyDescent="0.15">
      <c r="A211" s="26"/>
      <c r="B211" s="26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1:16" x14ac:dyDescent="0.15">
      <c r="A212" s="26"/>
      <c r="B212" s="26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1:16" x14ac:dyDescent="0.15">
      <c r="A213" s="26"/>
      <c r="B213" s="26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1:16" x14ac:dyDescent="0.15">
      <c r="A214" s="26"/>
      <c r="B214" s="26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1:16" x14ac:dyDescent="0.15">
      <c r="A215" s="26"/>
      <c r="B215" s="26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1:16" x14ac:dyDescent="0.15">
      <c r="A216" s="26"/>
      <c r="B216" s="26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1:16" x14ac:dyDescent="0.15">
      <c r="A217" s="26"/>
      <c r="B217" s="26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1:16" x14ac:dyDescent="0.15">
      <c r="A218" s="26"/>
      <c r="B218" s="26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1:16" x14ac:dyDescent="0.15">
      <c r="A219" s="26"/>
      <c r="B219" s="26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1:16" x14ac:dyDescent="0.15">
      <c r="A220" s="26"/>
      <c r="B220" s="26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1:16" x14ac:dyDescent="0.15">
      <c r="A221" s="26"/>
      <c r="B221" s="26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1:16" x14ac:dyDescent="0.15">
      <c r="A222" s="26"/>
      <c r="B222" s="26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1:16" x14ac:dyDescent="0.15">
      <c r="A223" s="26"/>
      <c r="B223" s="26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1:16" x14ac:dyDescent="0.15">
      <c r="A224" s="26"/>
      <c r="B224" s="26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1:16" x14ac:dyDescent="0.15">
      <c r="A225" s="26"/>
      <c r="B225" s="26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1:16" x14ac:dyDescent="0.15">
      <c r="A226" s="26"/>
      <c r="B226" s="26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1:16" x14ac:dyDescent="0.15">
      <c r="A227" s="26"/>
      <c r="B227" s="26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1:16" x14ac:dyDescent="0.15">
      <c r="A228" s="26"/>
      <c r="B228" s="26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1:16" x14ac:dyDescent="0.15">
      <c r="A229" s="26"/>
      <c r="B229" s="26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1:16" x14ac:dyDescent="0.15">
      <c r="A230" s="26"/>
      <c r="B230" s="26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1:16" x14ac:dyDescent="0.15">
      <c r="A231" s="26"/>
      <c r="B231" s="26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1:16" x14ac:dyDescent="0.15">
      <c r="A232" s="26"/>
      <c r="B232" s="26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1:16" x14ac:dyDescent="0.15">
      <c r="A233" s="26"/>
      <c r="B233" s="26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1:16" x14ac:dyDescent="0.15">
      <c r="A234" s="26"/>
      <c r="B234" s="26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1:16" x14ac:dyDescent="0.15">
      <c r="A235" s="26"/>
      <c r="B235" s="26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1:16" x14ac:dyDescent="0.15">
      <c r="A236" s="26"/>
      <c r="B236" s="26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1:16" x14ac:dyDescent="0.15">
      <c r="A237" s="26"/>
      <c r="B237" s="26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1:16" x14ac:dyDescent="0.15">
      <c r="A238" s="26"/>
      <c r="B238" s="26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1:16" x14ac:dyDescent="0.15">
      <c r="A239" s="26"/>
      <c r="B239" s="26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1:16" x14ac:dyDescent="0.15">
      <c r="A240" s="26"/>
      <c r="B240" s="26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1:16" x14ac:dyDescent="0.15">
      <c r="A241" s="26"/>
      <c r="B241" s="26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1:16" x14ac:dyDescent="0.15">
      <c r="A242" s="26"/>
      <c r="B242" s="26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1:16" x14ac:dyDescent="0.15">
      <c r="A243" s="26"/>
      <c r="B243" s="26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1:16" x14ac:dyDescent="0.15">
      <c r="A244" s="26"/>
      <c r="B244" s="26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1:16" x14ac:dyDescent="0.15">
      <c r="A245" s="26"/>
      <c r="B245" s="26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1:16" x14ac:dyDescent="0.15">
      <c r="A246" s="26"/>
      <c r="B246" s="26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1:16" x14ac:dyDescent="0.15">
      <c r="A247" s="26"/>
      <c r="B247" s="26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1:16" x14ac:dyDescent="0.15">
      <c r="A248" s="26"/>
      <c r="B248" s="26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1:16" x14ac:dyDescent="0.15">
      <c r="A249" s="26"/>
      <c r="B249" s="26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1:16" x14ac:dyDescent="0.15">
      <c r="A250" s="26"/>
      <c r="B250" s="26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1:16" x14ac:dyDescent="0.15">
      <c r="A251" s="26"/>
      <c r="B251" s="26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1:16" x14ac:dyDescent="0.15">
      <c r="A252" s="26"/>
      <c r="B252" s="26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1:16" x14ac:dyDescent="0.15">
      <c r="A253" s="26"/>
      <c r="B253" s="26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1:16" x14ac:dyDescent="0.15">
      <c r="A254" s="26"/>
      <c r="B254" s="26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1:16" x14ac:dyDescent="0.15">
      <c r="A255" s="26"/>
      <c r="B255" s="26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1:16" x14ac:dyDescent="0.15">
      <c r="A256" s="26"/>
      <c r="B256" s="26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1:16" x14ac:dyDescent="0.15">
      <c r="A257" s="26"/>
      <c r="B257" s="26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1:16" x14ac:dyDescent="0.15">
      <c r="A258" s="26"/>
      <c r="B258" s="26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1:16" x14ac:dyDescent="0.15">
      <c r="A259" s="26"/>
      <c r="B259" s="26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1:16" x14ac:dyDescent="0.15">
      <c r="A260" s="26"/>
      <c r="B260" s="26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1:16" x14ac:dyDescent="0.15">
      <c r="A261" s="26"/>
      <c r="B261" s="26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1:16" x14ac:dyDescent="0.15">
      <c r="A262" s="26"/>
      <c r="B262" s="26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1:16" x14ac:dyDescent="0.15">
      <c r="A263" s="26"/>
      <c r="B263" s="26"/>
      <c r="H263" s="113"/>
      <c r="I263" s="113"/>
      <c r="J263" s="113"/>
      <c r="K263" s="113"/>
      <c r="L263" s="113"/>
      <c r="M263" s="113"/>
      <c r="N263" s="113"/>
      <c r="O263" s="113"/>
      <c r="P263" s="113"/>
    </row>
  </sheetData>
  <sheetProtection autoFilter="0"/>
  <autoFilter ref="A8:AI188" xr:uid="{00000000-0009-0000-0000-000002000000}">
    <filterColumn colId="3" showButton="0"/>
    <filterColumn colId="4" showButton="0"/>
    <filterColumn colId="5" showButton="0"/>
  </autoFilter>
  <mergeCells count="4">
    <mergeCell ref="D5:G5"/>
    <mergeCell ref="D8:G8"/>
    <mergeCell ref="I2:M2"/>
    <mergeCell ref="D183:P187"/>
  </mergeCells>
  <phoneticPr fontId="12"/>
  <dataValidations count="1">
    <dataValidation imeMode="halfAlpha" allowBlank="1" showInputMessage="1" showErrorMessage="1" sqref="A6:A181" xr:uid="{00000000-0002-0000-0200-000000000000}"/>
  </dataValidations>
  <printOptions horizontalCentered="1"/>
  <pageMargins left="0.39305555555555599" right="0.39305555555555599" top="0.39305555555555599" bottom="0.196527777777778" header="0.31388888888888899" footer="0.31388888888888899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388"/>
  <sheetViews>
    <sheetView workbookViewId="0">
      <pane ySplit="171" topLeftCell="A295" activePane="bottomLeft" state="frozen"/>
      <selection pane="bottomLeft" activeCell="H172" sqref="H172"/>
    </sheetView>
  </sheetViews>
  <sheetFormatPr defaultColWidth="9" defaultRowHeight="13.5" x14ac:dyDescent="0.15"/>
  <cols>
    <col min="1" max="1" width="13.25" style="55" customWidth="1"/>
    <col min="2" max="2" width="4.5" style="55" customWidth="1"/>
    <col min="3" max="3" width="5.375" style="26" hidden="1" customWidth="1"/>
    <col min="4" max="7" width="2.5" style="26" customWidth="1"/>
    <col min="8" max="8" width="42.625" style="56" customWidth="1"/>
    <col min="9" max="9" width="38.375" style="56" customWidth="1"/>
    <col min="10" max="16" width="7.75" style="56" customWidth="1"/>
    <col min="17" max="18" width="9" style="26"/>
    <col min="19" max="19" width="9" style="26" customWidth="1"/>
    <col min="20" max="16384" width="9" style="26"/>
  </cols>
  <sheetData>
    <row r="2" spans="3:16" s="26" customFormat="1" x14ac:dyDescent="0.15">
      <c r="D2" s="25" t="s">
        <v>843</v>
      </c>
      <c r="H2" s="56"/>
      <c r="I2" s="56"/>
      <c r="J2" s="56"/>
      <c r="K2" s="56"/>
      <c r="L2" s="56"/>
      <c r="M2" s="56"/>
      <c r="N2" s="56"/>
      <c r="O2" s="56"/>
      <c r="P2" s="56"/>
    </row>
    <row r="3" spans="3:16" s="26" customFormat="1" ht="14.25" thickBot="1" x14ac:dyDescent="0.2">
      <c r="H3" s="56"/>
      <c r="I3" s="56"/>
      <c r="J3" s="56"/>
      <c r="K3" s="56"/>
      <c r="L3" s="56"/>
      <c r="M3" s="56"/>
      <c r="N3" s="56"/>
      <c r="O3" s="56"/>
      <c r="P3" s="56"/>
    </row>
    <row r="4" spans="3:16" s="26" customFormat="1" ht="14.25" thickTop="1" x14ac:dyDescent="0.15">
      <c r="C4" s="32"/>
      <c r="D4" s="332" t="str">
        <f>区分表Ａ・Ｂ!D183</f>
        <v>令和1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4"/>
    </row>
    <row r="5" spans="3:16" s="26" customFormat="1" x14ac:dyDescent="0.15">
      <c r="C5" s="35"/>
      <c r="D5" s="335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7"/>
    </row>
    <row r="6" spans="3:16" s="26" customFormat="1" x14ac:dyDescent="0.15">
      <c r="C6" s="35"/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7"/>
    </row>
    <row r="7" spans="3:16" s="26" customFormat="1" x14ac:dyDescent="0.15">
      <c r="C7" s="35"/>
      <c r="D7" s="335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7"/>
    </row>
    <row r="8" spans="3:16" s="26" customFormat="1" ht="14.25" thickBot="1" x14ac:dyDescent="0.2">
      <c r="C8" s="35"/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40"/>
    </row>
    <row r="9" spans="3:16" s="26" customFormat="1" ht="14.25" thickTop="1" x14ac:dyDescent="0.15">
      <c r="C9" s="35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3:16" s="26" customFormat="1" hidden="1" x14ac:dyDescent="0.15">
      <c r="C10" s="35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</row>
    <row r="11" spans="3:16" s="26" customFormat="1" hidden="1" x14ac:dyDescent="0.15">
      <c r="C11" s="35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3:16" s="26" customFormat="1" hidden="1" x14ac:dyDescent="0.15">
      <c r="C12" s="35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3:16" s="26" customFormat="1" hidden="1" x14ac:dyDescent="0.15">
      <c r="C13" s="35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3:16" s="26" customFormat="1" hidden="1" x14ac:dyDescent="0.15">
      <c r="C14" s="35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3:16" s="26" customFormat="1" hidden="1" x14ac:dyDescent="0.15">
      <c r="C15" s="35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3:16" s="26" customFormat="1" hidden="1" x14ac:dyDescent="0.15">
      <c r="C16" s="35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3:16" s="26" customFormat="1" hidden="1" x14ac:dyDescent="0.15">
      <c r="C17" s="35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3:16" s="26" customFormat="1" hidden="1" x14ac:dyDescent="0.15">
      <c r="C18" s="35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spans="3:16" s="26" customFormat="1" hidden="1" x14ac:dyDescent="0.15">
      <c r="C19" s="35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3:16" s="26" customFormat="1" hidden="1" x14ac:dyDescent="0.15">
      <c r="C20" s="35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3:16" s="26" customFormat="1" hidden="1" x14ac:dyDescent="0.15">
      <c r="C21" s="35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3:16" s="26" customFormat="1" hidden="1" x14ac:dyDescent="0.15">
      <c r="C22" s="35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3:16" s="26" customFormat="1" hidden="1" x14ac:dyDescent="0.15">
      <c r="C23" s="35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3:16" s="26" customFormat="1" hidden="1" x14ac:dyDescent="0.15">
      <c r="C24" s="35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3:16" s="26" customFormat="1" hidden="1" x14ac:dyDescent="0.15">
      <c r="C25" s="35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3:16" s="26" customFormat="1" hidden="1" x14ac:dyDescent="0.15">
      <c r="C26" s="35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3:16" s="26" customFormat="1" hidden="1" x14ac:dyDescent="0.15">
      <c r="C27" s="35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3:16" s="26" customFormat="1" hidden="1" x14ac:dyDescent="0.15">
      <c r="C28" s="35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3:16" s="26" customFormat="1" hidden="1" x14ac:dyDescent="0.15">
      <c r="C29" s="35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3:16" s="26" customFormat="1" hidden="1" x14ac:dyDescent="0.15">
      <c r="C30" s="35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3:16" s="26" customFormat="1" hidden="1" x14ac:dyDescent="0.15">
      <c r="C31" s="35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3:16" s="26" customFormat="1" hidden="1" x14ac:dyDescent="0.15">
      <c r="C32" s="35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3:16" s="26" customFormat="1" hidden="1" x14ac:dyDescent="0.15">
      <c r="C33" s="35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3:16" s="26" customFormat="1" hidden="1" x14ac:dyDescent="0.15">
      <c r="C34" s="35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3:16" s="26" customFormat="1" hidden="1" x14ac:dyDescent="0.15">
      <c r="C35" s="35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3:16" s="26" customFormat="1" hidden="1" x14ac:dyDescent="0.15">
      <c r="C36" s="35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3:16" s="26" customFormat="1" hidden="1" x14ac:dyDescent="0.15">
      <c r="C37" s="35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3:16" s="26" customFormat="1" hidden="1" x14ac:dyDescent="0.15">
      <c r="C38" s="35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3:16" s="26" customFormat="1" hidden="1" x14ac:dyDescent="0.15">
      <c r="C39" s="35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3:16" s="26" customFormat="1" hidden="1" x14ac:dyDescent="0.15">
      <c r="C40" s="35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3:16" s="26" customFormat="1" hidden="1" x14ac:dyDescent="0.15">
      <c r="C41" s="35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3:16" s="26" customFormat="1" hidden="1" x14ac:dyDescent="0.15">
      <c r="C42" s="35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3:16" s="26" customFormat="1" hidden="1" x14ac:dyDescent="0.15">
      <c r="C43" s="35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3:16" s="26" customFormat="1" hidden="1" x14ac:dyDescent="0.15">
      <c r="C44" s="35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3:16" s="26" customFormat="1" hidden="1" x14ac:dyDescent="0.15">
      <c r="C45" s="35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3:16" s="26" customFormat="1" hidden="1" x14ac:dyDescent="0.15">
      <c r="C46" s="35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3:16" s="26" customFormat="1" hidden="1" x14ac:dyDescent="0.15">
      <c r="C47" s="35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3:16" s="26" customFormat="1" hidden="1" x14ac:dyDescent="0.15">
      <c r="C48" s="35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3:16" s="26" customFormat="1" hidden="1" x14ac:dyDescent="0.15">
      <c r="C49" s="35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3:16" s="26" customFormat="1" hidden="1" x14ac:dyDescent="0.15">
      <c r="C50" s="35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3:16" s="26" customFormat="1" hidden="1" x14ac:dyDescent="0.15">
      <c r="C51" s="35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3:16" s="26" customFormat="1" hidden="1" x14ac:dyDescent="0.15">
      <c r="C52" s="35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3:16" s="26" customFormat="1" hidden="1" x14ac:dyDescent="0.15">
      <c r="C53" s="35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3:16" s="26" customFormat="1" hidden="1" x14ac:dyDescent="0.15">
      <c r="C54" s="35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3:16" s="26" customFormat="1" hidden="1" x14ac:dyDescent="0.15">
      <c r="C55" s="35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3:16" s="26" customFormat="1" hidden="1" x14ac:dyDescent="0.15">
      <c r="C56" s="35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3:16" s="26" customFormat="1" hidden="1" x14ac:dyDescent="0.15">
      <c r="C57" s="35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3:16" s="26" customFormat="1" hidden="1" x14ac:dyDescent="0.15">
      <c r="C58" s="35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3:16" s="26" customFormat="1" hidden="1" x14ac:dyDescent="0.15">
      <c r="C59" s="35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3:16" s="26" customFormat="1" hidden="1" x14ac:dyDescent="0.15">
      <c r="C60" s="35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3:16" s="26" customFormat="1" hidden="1" x14ac:dyDescent="0.15">
      <c r="C61" s="35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3:16" s="26" customFormat="1" hidden="1" x14ac:dyDescent="0.15">
      <c r="C62" s="35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3:16" s="26" customFormat="1" hidden="1" x14ac:dyDescent="0.15">
      <c r="C63" s="35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</row>
    <row r="64" spans="3:16" s="26" customFormat="1" hidden="1" x14ac:dyDescent="0.15">
      <c r="C64" s="35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</row>
    <row r="65" spans="3:16" s="26" customFormat="1" hidden="1" x14ac:dyDescent="0.15">
      <c r="C65" s="35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</row>
    <row r="66" spans="3:16" s="26" customFormat="1" hidden="1" x14ac:dyDescent="0.15">
      <c r="C66" s="35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3:16" s="26" customFormat="1" hidden="1" x14ac:dyDescent="0.15">
      <c r="C67" s="35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3:16" s="26" customFormat="1" hidden="1" x14ac:dyDescent="0.15">
      <c r="C68" s="35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3:16" s="26" customFormat="1" hidden="1" x14ac:dyDescent="0.15">
      <c r="C69" s="35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  <row r="70" spans="3:16" s="26" customFormat="1" hidden="1" x14ac:dyDescent="0.15">
      <c r="C70" s="35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3:16" s="26" customFormat="1" hidden="1" x14ac:dyDescent="0.15">
      <c r="C71" s="35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</row>
    <row r="72" spans="3:16" s="26" customFormat="1" hidden="1" x14ac:dyDescent="0.15">
      <c r="C72" s="35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</row>
    <row r="73" spans="3:16" s="26" customFormat="1" hidden="1" x14ac:dyDescent="0.15">
      <c r="C73" s="35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3:16" s="26" customFormat="1" hidden="1" x14ac:dyDescent="0.15">
      <c r="C74" s="35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3:16" s="26" customFormat="1" hidden="1" x14ac:dyDescent="0.15">
      <c r="C75" s="35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</row>
    <row r="76" spans="3:16" s="26" customFormat="1" hidden="1" x14ac:dyDescent="0.15">
      <c r="C76" s="35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</row>
    <row r="77" spans="3:16" s="26" customFormat="1" hidden="1" x14ac:dyDescent="0.15">
      <c r="C77" s="35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</row>
    <row r="78" spans="3:16" s="26" customFormat="1" hidden="1" x14ac:dyDescent="0.15">
      <c r="C78" s="35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</row>
    <row r="79" spans="3:16" s="26" customFormat="1" hidden="1" x14ac:dyDescent="0.15">
      <c r="C79" s="35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  <row r="80" spans="3:16" s="26" customFormat="1" hidden="1" x14ac:dyDescent="0.15">
      <c r="C80" s="35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</row>
    <row r="81" spans="3:16" s="26" customFormat="1" hidden="1" x14ac:dyDescent="0.15">
      <c r="C81" s="35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</row>
    <row r="82" spans="3:16" s="26" customFormat="1" hidden="1" x14ac:dyDescent="0.15">
      <c r="C82" s="35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</row>
    <row r="83" spans="3:16" s="26" customFormat="1" hidden="1" x14ac:dyDescent="0.15">
      <c r="C83" s="35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3:16" s="26" customFormat="1" hidden="1" x14ac:dyDescent="0.15">
      <c r="C84" s="35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3:16" s="26" customFormat="1" hidden="1" x14ac:dyDescent="0.15">
      <c r="C85" s="35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</row>
    <row r="86" spans="3:16" s="26" customFormat="1" hidden="1" x14ac:dyDescent="0.15">
      <c r="C86" s="35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</row>
    <row r="87" spans="3:16" s="26" customFormat="1" hidden="1" x14ac:dyDescent="0.15">
      <c r="C87" s="35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</row>
    <row r="88" spans="3:16" s="26" customFormat="1" hidden="1" x14ac:dyDescent="0.15">
      <c r="C88" s="35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</row>
    <row r="89" spans="3:16" s="26" customFormat="1" hidden="1" x14ac:dyDescent="0.15">
      <c r="C89" s="35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</row>
    <row r="90" spans="3:16" s="26" customFormat="1" hidden="1" x14ac:dyDescent="0.15">
      <c r="C90" s="35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</row>
    <row r="91" spans="3:16" s="26" customFormat="1" hidden="1" x14ac:dyDescent="0.15">
      <c r="C91" s="35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</row>
    <row r="92" spans="3:16" s="26" customFormat="1" hidden="1" x14ac:dyDescent="0.15">
      <c r="C92" s="35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</row>
    <row r="93" spans="3:16" s="26" customFormat="1" hidden="1" x14ac:dyDescent="0.15">
      <c r="C93" s="35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</row>
    <row r="94" spans="3:16" s="26" customFormat="1" hidden="1" x14ac:dyDescent="0.15">
      <c r="C94" s="35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</row>
    <row r="95" spans="3:16" s="26" customFormat="1" hidden="1" x14ac:dyDescent="0.15">
      <c r="C95" s="35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</row>
    <row r="96" spans="3:16" s="26" customFormat="1" hidden="1" x14ac:dyDescent="0.15">
      <c r="C96" s="35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</row>
    <row r="97" spans="3:16" s="26" customFormat="1" hidden="1" x14ac:dyDescent="0.15">
      <c r="C97" s="35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</row>
    <row r="98" spans="3:16" s="26" customFormat="1" hidden="1" x14ac:dyDescent="0.15">
      <c r="C98" s="35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</row>
    <row r="99" spans="3:16" s="26" customFormat="1" hidden="1" x14ac:dyDescent="0.15">
      <c r="C99" s="35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3:16" s="26" customFormat="1" hidden="1" x14ac:dyDescent="0.15">
      <c r="C100" s="35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</row>
    <row r="101" spans="3:16" s="26" customFormat="1" hidden="1" x14ac:dyDescent="0.15">
      <c r="C101" s="35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</row>
    <row r="102" spans="3:16" s="26" customFormat="1" hidden="1" x14ac:dyDescent="0.15">
      <c r="C102" s="35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</row>
    <row r="103" spans="3:16" s="26" customFormat="1" hidden="1" x14ac:dyDescent="0.15">
      <c r="C103" s="35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</row>
    <row r="104" spans="3:16" s="26" customFormat="1" hidden="1" x14ac:dyDescent="0.15">
      <c r="C104" s="35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</row>
    <row r="105" spans="3:16" s="26" customFormat="1" hidden="1" x14ac:dyDescent="0.15">
      <c r="C105" s="35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</row>
    <row r="106" spans="3:16" s="26" customFormat="1" hidden="1" x14ac:dyDescent="0.15">
      <c r="C106" s="35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</row>
    <row r="107" spans="3:16" s="26" customFormat="1" hidden="1" x14ac:dyDescent="0.15">
      <c r="C107" s="35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</row>
    <row r="108" spans="3:16" s="26" customFormat="1" hidden="1" x14ac:dyDescent="0.15">
      <c r="C108" s="35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</row>
    <row r="109" spans="3:16" s="26" customFormat="1" hidden="1" x14ac:dyDescent="0.15">
      <c r="C109" s="35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</row>
    <row r="110" spans="3:16" s="26" customFormat="1" hidden="1" x14ac:dyDescent="0.15">
      <c r="C110" s="35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</row>
    <row r="111" spans="3:16" s="26" customFormat="1" hidden="1" x14ac:dyDescent="0.15">
      <c r="C111" s="35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</row>
    <row r="112" spans="3:16" s="26" customFormat="1" hidden="1" x14ac:dyDescent="0.15">
      <c r="C112" s="35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</row>
    <row r="113" spans="3:16" s="26" customFormat="1" hidden="1" x14ac:dyDescent="0.15">
      <c r="C113" s="35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</row>
    <row r="114" spans="3:16" s="26" customFormat="1" hidden="1" x14ac:dyDescent="0.15">
      <c r="C114" s="35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</row>
    <row r="115" spans="3:16" s="26" customFormat="1" hidden="1" x14ac:dyDescent="0.15">
      <c r="C115" s="35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</row>
    <row r="116" spans="3:16" s="26" customFormat="1" hidden="1" x14ac:dyDescent="0.15">
      <c r="C116" s="35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</row>
    <row r="117" spans="3:16" s="26" customFormat="1" hidden="1" x14ac:dyDescent="0.15">
      <c r="C117" s="35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</row>
    <row r="118" spans="3:16" s="26" customFormat="1" hidden="1" x14ac:dyDescent="0.15">
      <c r="C118" s="35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</row>
    <row r="119" spans="3:16" s="26" customFormat="1" hidden="1" x14ac:dyDescent="0.15">
      <c r="C119" s="35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</row>
    <row r="120" spans="3:16" s="26" customFormat="1" hidden="1" x14ac:dyDescent="0.15">
      <c r="C120" s="35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</row>
    <row r="121" spans="3:16" s="26" customFormat="1" hidden="1" x14ac:dyDescent="0.15">
      <c r="C121" s="35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</row>
    <row r="122" spans="3:16" s="26" customFormat="1" hidden="1" x14ac:dyDescent="0.15">
      <c r="C122" s="35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</row>
    <row r="123" spans="3:16" s="26" customFormat="1" hidden="1" x14ac:dyDescent="0.15">
      <c r="C123" s="35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</row>
    <row r="124" spans="3:16" s="26" customFormat="1" hidden="1" x14ac:dyDescent="0.15">
      <c r="C124" s="35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</row>
    <row r="125" spans="3:16" s="26" customFormat="1" hidden="1" x14ac:dyDescent="0.15">
      <c r="C125" s="35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</row>
    <row r="126" spans="3:16" s="26" customFormat="1" hidden="1" x14ac:dyDescent="0.15">
      <c r="C126" s="35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</row>
    <row r="127" spans="3:16" s="26" customFormat="1" hidden="1" x14ac:dyDescent="0.15">
      <c r="C127" s="35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</row>
    <row r="128" spans="3:16" s="26" customFormat="1" hidden="1" x14ac:dyDescent="0.15">
      <c r="C128" s="35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</row>
    <row r="129" spans="3:16" s="26" customFormat="1" hidden="1" x14ac:dyDescent="0.15">
      <c r="C129" s="35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</row>
    <row r="130" spans="3:16" s="26" customFormat="1" hidden="1" x14ac:dyDescent="0.15">
      <c r="C130" s="35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</row>
    <row r="131" spans="3:16" s="26" customFormat="1" hidden="1" x14ac:dyDescent="0.15">
      <c r="C131" s="35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</row>
    <row r="132" spans="3:16" s="26" customFormat="1" hidden="1" x14ac:dyDescent="0.15">
      <c r="C132" s="35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</row>
    <row r="133" spans="3:16" s="26" customFormat="1" hidden="1" x14ac:dyDescent="0.15">
      <c r="C133" s="35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</row>
    <row r="134" spans="3:16" s="26" customFormat="1" hidden="1" x14ac:dyDescent="0.15">
      <c r="C134" s="35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</row>
    <row r="135" spans="3:16" s="26" customFormat="1" hidden="1" x14ac:dyDescent="0.15">
      <c r="C135" s="35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</row>
    <row r="136" spans="3:16" s="26" customFormat="1" hidden="1" x14ac:dyDescent="0.15">
      <c r="C136" s="35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</row>
    <row r="137" spans="3:16" s="26" customFormat="1" hidden="1" x14ac:dyDescent="0.15">
      <c r="C137" s="35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</row>
    <row r="138" spans="3:16" s="26" customFormat="1" hidden="1" x14ac:dyDescent="0.15">
      <c r="C138" s="35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</row>
    <row r="139" spans="3:16" s="26" customFormat="1" hidden="1" x14ac:dyDescent="0.15">
      <c r="C139" s="35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</row>
    <row r="140" spans="3:16" s="26" customFormat="1" hidden="1" x14ac:dyDescent="0.15">
      <c r="C140" s="35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</row>
    <row r="141" spans="3:16" s="26" customFormat="1" hidden="1" x14ac:dyDescent="0.15">
      <c r="C141" s="35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</row>
    <row r="142" spans="3:16" s="26" customFormat="1" hidden="1" x14ac:dyDescent="0.15">
      <c r="C142" s="35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</row>
    <row r="143" spans="3:16" s="26" customFormat="1" hidden="1" x14ac:dyDescent="0.15">
      <c r="C143" s="35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</row>
    <row r="144" spans="3:16" s="26" customFormat="1" hidden="1" x14ac:dyDescent="0.15">
      <c r="C144" s="35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</row>
    <row r="145" spans="3:16" s="26" customFormat="1" hidden="1" x14ac:dyDescent="0.15">
      <c r="C145" s="35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</row>
    <row r="146" spans="3:16" s="26" customFormat="1" hidden="1" x14ac:dyDescent="0.15">
      <c r="C146" s="35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</row>
    <row r="147" spans="3:16" s="26" customFormat="1" hidden="1" x14ac:dyDescent="0.15">
      <c r="C147" s="35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</row>
    <row r="148" spans="3:16" s="26" customFormat="1" hidden="1" x14ac:dyDescent="0.15">
      <c r="C148" s="35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</row>
    <row r="149" spans="3:16" s="26" customFormat="1" hidden="1" x14ac:dyDescent="0.15">
      <c r="C149" s="35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</row>
    <row r="150" spans="3:16" s="26" customFormat="1" hidden="1" x14ac:dyDescent="0.15">
      <c r="C150" s="35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</row>
    <row r="151" spans="3:16" s="26" customFormat="1" hidden="1" x14ac:dyDescent="0.15">
      <c r="C151" s="35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</row>
    <row r="152" spans="3:16" s="26" customFormat="1" hidden="1" x14ac:dyDescent="0.15">
      <c r="C152" s="35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</row>
    <row r="153" spans="3:16" s="26" customFormat="1" hidden="1" x14ac:dyDescent="0.15">
      <c r="C153" s="35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</row>
    <row r="154" spans="3:16" s="26" customFormat="1" hidden="1" x14ac:dyDescent="0.15">
      <c r="C154" s="35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</row>
    <row r="155" spans="3:16" s="26" customFormat="1" hidden="1" x14ac:dyDescent="0.15">
      <c r="C155" s="35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3:16" s="26" customFormat="1" hidden="1" x14ac:dyDescent="0.15">
      <c r="C156" s="35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3:16" s="26" customFormat="1" hidden="1" x14ac:dyDescent="0.15">
      <c r="C157" s="35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</row>
    <row r="158" spans="3:16" s="26" customFormat="1" hidden="1" x14ac:dyDescent="0.15">
      <c r="C158" s="35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</row>
    <row r="159" spans="3:16" s="26" customFormat="1" hidden="1" x14ac:dyDescent="0.15">
      <c r="C159" s="35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</row>
    <row r="160" spans="3:16" s="26" customFormat="1" hidden="1" x14ac:dyDescent="0.15">
      <c r="C160" s="35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</row>
    <row r="161" spans="1:16" hidden="1" x14ac:dyDescent="0.15">
      <c r="C161" s="35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</row>
    <row r="162" spans="1:16" hidden="1" x14ac:dyDescent="0.15">
      <c r="C162" s="35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</row>
    <row r="163" spans="1:16" hidden="1" x14ac:dyDescent="0.15">
      <c r="C163" s="35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</row>
    <row r="164" spans="1:16" hidden="1" x14ac:dyDescent="0.15">
      <c r="C164" s="35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</row>
    <row r="165" spans="1:16" hidden="1" x14ac:dyDescent="0.15">
      <c r="C165" s="35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</row>
    <row r="166" spans="1:16" hidden="1" x14ac:dyDescent="0.15">
      <c r="C166" s="35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</row>
    <row r="167" spans="1:16" hidden="1" x14ac:dyDescent="0.15">
      <c r="C167" s="35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</row>
    <row r="168" spans="1:16" hidden="1" x14ac:dyDescent="0.15">
      <c r="C168" s="35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</row>
    <row r="169" spans="1:16" hidden="1" x14ac:dyDescent="0.15">
      <c r="C169" s="35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</row>
    <row r="171" spans="1:16" ht="14.25" x14ac:dyDescent="0.15">
      <c r="A171" s="132"/>
      <c r="B171" s="57" t="s">
        <v>7</v>
      </c>
      <c r="C171" s="58" t="s">
        <v>27</v>
      </c>
      <c r="D171" s="317" t="s">
        <v>8</v>
      </c>
      <c r="E171" s="318"/>
      <c r="F171" s="318"/>
      <c r="G171" s="319"/>
      <c r="H171" s="59" t="s">
        <v>28</v>
      </c>
      <c r="I171" s="59" t="s">
        <v>29</v>
      </c>
      <c r="J171" s="59" t="s">
        <v>37</v>
      </c>
      <c r="K171" s="59" t="s">
        <v>38</v>
      </c>
      <c r="L171" s="59" t="s">
        <v>39</v>
      </c>
      <c r="M171" s="59" t="s">
        <v>40</v>
      </c>
      <c r="N171" s="59" t="s">
        <v>41</v>
      </c>
      <c r="O171" s="59" t="s">
        <v>42</v>
      </c>
      <c r="P171" s="59" t="s">
        <v>43</v>
      </c>
    </row>
    <row r="172" spans="1:16" x14ac:dyDescent="0.15">
      <c r="B172" s="57" t="s">
        <v>333</v>
      </c>
      <c r="C172" s="58">
        <v>22</v>
      </c>
      <c r="D172" s="65">
        <v>1</v>
      </c>
      <c r="E172" s="66">
        <v>5</v>
      </c>
      <c r="F172" s="66">
        <v>1</v>
      </c>
      <c r="G172" s="67">
        <v>9</v>
      </c>
      <c r="H172" s="59" t="s">
        <v>334</v>
      </c>
      <c r="I172" s="59" t="s">
        <v>178</v>
      </c>
      <c r="J172" s="59"/>
      <c r="K172" s="59"/>
      <c r="L172" s="59" t="s">
        <v>173</v>
      </c>
      <c r="M172" s="59" t="s">
        <v>174</v>
      </c>
      <c r="N172" s="59" t="s">
        <v>175</v>
      </c>
      <c r="O172" s="59" t="s">
        <v>176</v>
      </c>
      <c r="P172" s="59"/>
    </row>
    <row r="173" spans="1:16" x14ac:dyDescent="0.15">
      <c r="B173" s="57" t="s">
        <v>333</v>
      </c>
      <c r="C173" s="58">
        <v>23</v>
      </c>
      <c r="D173" s="65">
        <v>1</v>
      </c>
      <c r="E173" s="66">
        <v>5</v>
      </c>
      <c r="F173" s="66">
        <v>2</v>
      </c>
      <c r="G173" s="67">
        <v>0</v>
      </c>
      <c r="H173" s="59" t="s">
        <v>335</v>
      </c>
      <c r="I173" s="59" t="s">
        <v>178</v>
      </c>
      <c r="J173" s="59"/>
      <c r="K173" s="59"/>
      <c r="L173" s="59" t="s">
        <v>173</v>
      </c>
      <c r="M173" s="59" t="s">
        <v>174</v>
      </c>
      <c r="N173" s="59" t="s">
        <v>175</v>
      </c>
      <c r="O173" s="59" t="s">
        <v>176</v>
      </c>
      <c r="P173" s="59"/>
    </row>
    <row r="174" spans="1:16" x14ac:dyDescent="0.15">
      <c r="B174" s="57" t="s">
        <v>333</v>
      </c>
      <c r="C174" s="58">
        <v>55</v>
      </c>
      <c r="D174" s="65">
        <v>1</v>
      </c>
      <c r="E174" s="66">
        <v>5</v>
      </c>
      <c r="F174" s="66">
        <v>2</v>
      </c>
      <c r="G174" s="67">
        <v>1</v>
      </c>
      <c r="H174" s="59" t="s">
        <v>336</v>
      </c>
      <c r="I174" s="59" t="s">
        <v>337</v>
      </c>
      <c r="J174" s="92"/>
      <c r="K174" s="92"/>
      <c r="L174" s="92"/>
      <c r="M174" s="92"/>
      <c r="N174" s="92"/>
      <c r="O174" s="92"/>
      <c r="P174" s="92"/>
    </row>
    <row r="175" spans="1:16" x14ac:dyDescent="0.15">
      <c r="B175" s="57" t="s">
        <v>333</v>
      </c>
      <c r="C175" s="58">
        <v>58</v>
      </c>
      <c r="D175" s="65">
        <v>1</v>
      </c>
      <c r="E175" s="66">
        <v>5</v>
      </c>
      <c r="F175" s="66">
        <v>2</v>
      </c>
      <c r="G175" s="67">
        <v>3</v>
      </c>
      <c r="H175" s="59" t="s">
        <v>338</v>
      </c>
      <c r="I175" s="59" t="s">
        <v>65</v>
      </c>
      <c r="J175" s="92"/>
      <c r="K175" s="92"/>
      <c r="L175" s="92"/>
      <c r="M175" s="92" t="s">
        <v>195</v>
      </c>
      <c r="N175" s="92"/>
      <c r="O175" s="92"/>
      <c r="P175" s="92"/>
    </row>
    <row r="176" spans="1:16" x14ac:dyDescent="0.15">
      <c r="B176" s="80" t="s">
        <v>333</v>
      </c>
      <c r="C176" s="99">
        <v>59</v>
      </c>
      <c r="D176" s="100">
        <v>1</v>
      </c>
      <c r="E176" s="81">
        <v>5</v>
      </c>
      <c r="F176" s="81">
        <v>2</v>
      </c>
      <c r="G176" s="82">
        <v>4</v>
      </c>
      <c r="H176" s="70" t="s">
        <v>339</v>
      </c>
      <c r="I176" s="70" t="s">
        <v>340</v>
      </c>
      <c r="J176" s="101" t="s">
        <v>57</v>
      </c>
      <c r="K176" s="101" t="s">
        <v>341</v>
      </c>
      <c r="L176" s="101" t="s">
        <v>342</v>
      </c>
      <c r="M176" s="101" t="s">
        <v>181</v>
      </c>
      <c r="N176" s="101"/>
      <c r="O176" s="101"/>
      <c r="P176" s="101"/>
    </row>
    <row r="177" spans="1:16" x14ac:dyDescent="0.15">
      <c r="A177" s="26"/>
      <c r="B177" s="57" t="s">
        <v>333</v>
      </c>
      <c r="C177" s="58">
        <v>53</v>
      </c>
      <c r="D177" s="65">
        <v>1</v>
      </c>
      <c r="E177" s="66">
        <v>5</v>
      </c>
      <c r="F177" s="66">
        <v>2</v>
      </c>
      <c r="G177" s="67">
        <v>5</v>
      </c>
      <c r="H177" s="59" t="s">
        <v>343</v>
      </c>
      <c r="I177" s="59" t="s">
        <v>344</v>
      </c>
      <c r="J177" s="92"/>
      <c r="K177" s="92"/>
      <c r="L177" s="92"/>
      <c r="M177" s="92"/>
      <c r="N177" s="92"/>
      <c r="O177" s="92"/>
      <c r="P177" s="92"/>
    </row>
    <row r="178" spans="1:16" ht="26.45" customHeight="1" x14ac:dyDescent="0.15">
      <c r="A178" s="26"/>
      <c r="B178" s="221" t="s">
        <v>333</v>
      </c>
      <c r="C178" s="218">
        <v>53</v>
      </c>
      <c r="D178" s="213">
        <v>1</v>
      </c>
      <c r="E178" s="214">
        <v>5</v>
      </c>
      <c r="F178" s="214">
        <v>3</v>
      </c>
      <c r="G178" s="215">
        <v>2</v>
      </c>
      <c r="H178" s="217" t="s">
        <v>1097</v>
      </c>
      <c r="I178" s="217" t="s">
        <v>1098</v>
      </c>
      <c r="J178" s="273" t="s">
        <v>1099</v>
      </c>
      <c r="K178" s="274" t="s">
        <v>1100</v>
      </c>
      <c r="L178" s="275" t="s">
        <v>1101</v>
      </c>
      <c r="M178" s="276" t="s">
        <v>1102</v>
      </c>
      <c r="N178" s="220"/>
      <c r="O178" s="220"/>
      <c r="P178" s="220"/>
    </row>
    <row r="179" spans="1:16" ht="13.15" customHeight="1" x14ac:dyDescent="0.15">
      <c r="A179" s="26"/>
      <c r="B179" s="221" t="s">
        <v>333</v>
      </c>
      <c r="C179" s="218">
        <v>53</v>
      </c>
      <c r="D179" s="213">
        <v>1</v>
      </c>
      <c r="E179" s="214">
        <v>5</v>
      </c>
      <c r="F179" s="214">
        <v>3</v>
      </c>
      <c r="G179" s="215">
        <v>3</v>
      </c>
      <c r="H179" s="217" t="s">
        <v>1103</v>
      </c>
      <c r="I179" s="217" t="s">
        <v>1104</v>
      </c>
      <c r="J179" s="217"/>
      <c r="K179" s="217" t="s">
        <v>1105</v>
      </c>
      <c r="L179" s="217" t="s">
        <v>1106</v>
      </c>
      <c r="M179" s="217" t="s">
        <v>1101</v>
      </c>
      <c r="N179" s="217"/>
      <c r="O179" s="217"/>
      <c r="P179" s="217"/>
    </row>
    <row r="180" spans="1:16" x14ac:dyDescent="0.15">
      <c r="A180" s="26"/>
      <c r="B180" s="57" t="s">
        <v>333</v>
      </c>
      <c r="C180" s="58">
        <v>35</v>
      </c>
      <c r="D180" s="65">
        <v>1</v>
      </c>
      <c r="E180" s="66">
        <v>6</v>
      </c>
      <c r="F180" s="66">
        <v>0</v>
      </c>
      <c r="G180" s="67">
        <v>1</v>
      </c>
      <c r="H180" s="59" t="s">
        <v>345</v>
      </c>
      <c r="I180" s="59" t="s">
        <v>346</v>
      </c>
      <c r="J180" s="92" t="s">
        <v>208</v>
      </c>
      <c r="K180" s="92" t="s">
        <v>189</v>
      </c>
      <c r="L180" s="92" t="s">
        <v>164</v>
      </c>
      <c r="M180" s="92" t="s">
        <v>165</v>
      </c>
      <c r="N180" s="59"/>
      <c r="O180" s="59"/>
      <c r="P180" s="59"/>
    </row>
    <row r="181" spans="1:16" x14ac:dyDescent="0.15">
      <c r="A181" s="26"/>
      <c r="B181" s="57" t="s">
        <v>333</v>
      </c>
      <c r="C181" s="58">
        <v>54</v>
      </c>
      <c r="D181" s="65">
        <v>1</v>
      </c>
      <c r="E181" s="66">
        <v>6</v>
      </c>
      <c r="F181" s="66">
        <v>0</v>
      </c>
      <c r="G181" s="67">
        <v>4</v>
      </c>
      <c r="H181" s="59" t="s">
        <v>347</v>
      </c>
      <c r="I181" s="59" t="s">
        <v>348</v>
      </c>
      <c r="J181" s="92"/>
      <c r="K181" s="92"/>
      <c r="L181" s="92"/>
      <c r="M181" s="92"/>
      <c r="N181" s="92"/>
      <c r="O181" s="92"/>
      <c r="P181" s="92"/>
    </row>
    <row r="182" spans="1:16" x14ac:dyDescent="0.15">
      <c r="A182" s="26"/>
      <c r="B182" s="57" t="s">
        <v>333</v>
      </c>
      <c r="C182" s="58">
        <v>52</v>
      </c>
      <c r="D182" s="65">
        <v>1</v>
      </c>
      <c r="E182" s="66">
        <v>6</v>
      </c>
      <c r="F182" s="66">
        <v>0</v>
      </c>
      <c r="G182" s="67">
        <v>7</v>
      </c>
      <c r="H182" s="59" t="s">
        <v>349</v>
      </c>
      <c r="I182" s="59" t="s">
        <v>350</v>
      </c>
      <c r="J182" s="92"/>
      <c r="K182" s="92"/>
      <c r="L182" s="92"/>
      <c r="M182" s="92"/>
      <c r="N182" s="92"/>
      <c r="O182" s="92"/>
      <c r="P182" s="92"/>
    </row>
    <row r="183" spans="1:16" x14ac:dyDescent="0.15">
      <c r="A183" s="26"/>
      <c r="B183" s="57" t="s">
        <v>333</v>
      </c>
      <c r="C183" s="58">
        <v>26</v>
      </c>
      <c r="D183" s="65">
        <v>1</v>
      </c>
      <c r="E183" s="66">
        <v>6</v>
      </c>
      <c r="F183" s="66">
        <v>0</v>
      </c>
      <c r="G183" s="67">
        <v>8</v>
      </c>
      <c r="H183" s="59" t="s">
        <v>351</v>
      </c>
      <c r="I183" s="59" t="s">
        <v>352</v>
      </c>
      <c r="J183" s="59"/>
      <c r="K183" s="59" t="s">
        <v>57</v>
      </c>
      <c r="L183" s="59" t="s">
        <v>58</v>
      </c>
      <c r="M183" s="59" t="s">
        <v>181</v>
      </c>
      <c r="N183" s="59" t="s">
        <v>353</v>
      </c>
      <c r="O183" s="59"/>
      <c r="P183" s="59"/>
    </row>
    <row r="184" spans="1:16" x14ac:dyDescent="0.15">
      <c r="A184" s="26"/>
      <c r="B184" s="57" t="s">
        <v>333</v>
      </c>
      <c r="C184" s="58">
        <v>56</v>
      </c>
      <c r="D184" s="65">
        <v>1</v>
      </c>
      <c r="E184" s="66">
        <v>6</v>
      </c>
      <c r="F184" s="66">
        <v>4</v>
      </c>
      <c r="G184" s="67">
        <v>1</v>
      </c>
      <c r="H184" s="59" t="s">
        <v>229</v>
      </c>
      <c r="I184" s="59" t="s">
        <v>354</v>
      </c>
      <c r="J184" s="92"/>
      <c r="K184" s="92"/>
      <c r="L184" s="92"/>
      <c r="M184" s="92"/>
      <c r="N184" s="92"/>
      <c r="O184" s="92"/>
      <c r="P184" s="92"/>
    </row>
    <row r="185" spans="1:16" x14ac:dyDescent="0.15">
      <c r="A185" s="26"/>
      <c r="B185" s="57" t="s">
        <v>333</v>
      </c>
      <c r="C185" s="58">
        <v>10</v>
      </c>
      <c r="D185" s="65">
        <v>1</v>
      </c>
      <c r="E185" s="66">
        <v>6</v>
      </c>
      <c r="F185" s="66">
        <v>6</v>
      </c>
      <c r="G185" s="67">
        <v>1</v>
      </c>
      <c r="H185" s="83" t="s">
        <v>355</v>
      </c>
      <c r="I185" s="83" t="s">
        <v>290</v>
      </c>
      <c r="J185" s="83" t="s">
        <v>356</v>
      </c>
      <c r="K185" s="102" t="s">
        <v>357</v>
      </c>
      <c r="L185" s="83" t="s">
        <v>358</v>
      </c>
      <c r="M185" s="83" t="s">
        <v>359</v>
      </c>
      <c r="N185" s="83" t="s">
        <v>360</v>
      </c>
      <c r="O185" s="83"/>
      <c r="P185" s="83"/>
    </row>
    <row r="186" spans="1:16" x14ac:dyDescent="0.15">
      <c r="A186" s="26"/>
      <c r="B186" s="57" t="s">
        <v>333</v>
      </c>
      <c r="C186" s="58">
        <v>14</v>
      </c>
      <c r="D186" s="65">
        <v>1</v>
      </c>
      <c r="E186" s="66">
        <v>6</v>
      </c>
      <c r="F186" s="66">
        <v>7</v>
      </c>
      <c r="G186" s="67">
        <v>1</v>
      </c>
      <c r="H186" s="59" t="s">
        <v>361</v>
      </c>
      <c r="I186" s="59" t="s">
        <v>362</v>
      </c>
      <c r="J186" s="59"/>
      <c r="K186" s="72"/>
      <c r="L186" s="72" t="s">
        <v>230</v>
      </c>
      <c r="M186" s="59"/>
      <c r="N186" s="59"/>
      <c r="O186" s="59"/>
      <c r="P186" s="59"/>
    </row>
    <row r="187" spans="1:16" x14ac:dyDescent="0.15">
      <c r="A187" s="26"/>
      <c r="B187" s="57" t="s">
        <v>333</v>
      </c>
      <c r="C187" s="58">
        <v>267</v>
      </c>
      <c r="D187" s="65">
        <v>1</v>
      </c>
      <c r="E187" s="66">
        <v>7</v>
      </c>
      <c r="F187" s="66">
        <v>0</v>
      </c>
      <c r="G187" s="67">
        <v>1</v>
      </c>
      <c r="H187" s="59" t="s">
        <v>363</v>
      </c>
      <c r="I187" s="59" t="s">
        <v>364</v>
      </c>
      <c r="J187" s="92"/>
      <c r="K187" s="92"/>
      <c r="L187" s="92"/>
      <c r="M187" s="92"/>
      <c r="N187" s="92"/>
      <c r="O187" s="92"/>
      <c r="P187" s="92"/>
    </row>
    <row r="188" spans="1:16" x14ac:dyDescent="0.15">
      <c r="A188" s="26"/>
      <c r="B188" s="57" t="s">
        <v>333</v>
      </c>
      <c r="C188" s="58">
        <v>268</v>
      </c>
      <c r="D188" s="65">
        <v>1</v>
      </c>
      <c r="E188" s="66">
        <v>7</v>
      </c>
      <c r="F188" s="66">
        <v>0</v>
      </c>
      <c r="G188" s="67">
        <v>2</v>
      </c>
      <c r="H188" s="59" t="s">
        <v>365</v>
      </c>
      <c r="I188" s="59" t="s">
        <v>366</v>
      </c>
      <c r="J188" s="92"/>
      <c r="K188" s="92"/>
      <c r="L188" s="92"/>
      <c r="M188" s="92"/>
      <c r="N188" s="92"/>
      <c r="O188" s="92"/>
      <c r="P188" s="92"/>
    </row>
    <row r="189" spans="1:16" x14ac:dyDescent="0.15">
      <c r="A189" s="26"/>
      <c r="B189" s="57" t="s">
        <v>333</v>
      </c>
      <c r="C189" s="58">
        <v>49</v>
      </c>
      <c r="D189" s="65">
        <v>1</v>
      </c>
      <c r="E189" s="66">
        <v>7</v>
      </c>
      <c r="F189" s="66">
        <v>0</v>
      </c>
      <c r="G189" s="67">
        <v>3</v>
      </c>
      <c r="H189" s="59" t="s">
        <v>367</v>
      </c>
      <c r="I189" s="59" t="s">
        <v>368</v>
      </c>
      <c r="J189" s="92"/>
      <c r="K189" s="92"/>
      <c r="L189" s="92"/>
      <c r="M189" s="92"/>
      <c r="N189" s="92"/>
      <c r="O189" s="92"/>
      <c r="P189" s="92"/>
    </row>
    <row r="190" spans="1:16" x14ac:dyDescent="0.15">
      <c r="A190" s="26"/>
      <c r="B190" s="57" t="s">
        <v>333</v>
      </c>
      <c r="C190" s="58">
        <v>57</v>
      </c>
      <c r="D190" s="65">
        <v>1</v>
      </c>
      <c r="E190" s="66">
        <v>7</v>
      </c>
      <c r="F190" s="66">
        <v>0</v>
      </c>
      <c r="G190" s="67">
        <v>4</v>
      </c>
      <c r="H190" s="59" t="s">
        <v>369</v>
      </c>
      <c r="I190" s="59" t="s">
        <v>370</v>
      </c>
      <c r="J190" s="92"/>
      <c r="K190" s="92"/>
      <c r="L190" s="92"/>
      <c r="M190" s="92"/>
      <c r="N190" s="92"/>
      <c r="O190" s="92"/>
      <c r="P190" s="92"/>
    </row>
    <row r="191" spans="1:16" x14ac:dyDescent="0.15">
      <c r="A191" s="26"/>
      <c r="B191" s="57" t="s">
        <v>333</v>
      </c>
      <c r="C191" s="58">
        <v>269</v>
      </c>
      <c r="D191" s="65">
        <v>1</v>
      </c>
      <c r="E191" s="66">
        <v>7</v>
      </c>
      <c r="F191" s="66">
        <v>0</v>
      </c>
      <c r="G191" s="67">
        <v>5</v>
      </c>
      <c r="H191" s="59" t="s">
        <v>371</v>
      </c>
      <c r="I191" s="59" t="s">
        <v>372</v>
      </c>
      <c r="J191" s="92"/>
      <c r="K191" s="92"/>
      <c r="L191" s="92"/>
      <c r="M191" s="92"/>
      <c r="N191" s="92"/>
      <c r="O191" s="92"/>
      <c r="P191" s="92"/>
    </row>
    <row r="192" spans="1:16" x14ac:dyDescent="0.15">
      <c r="A192" s="26"/>
      <c r="B192" s="57" t="s">
        <v>333</v>
      </c>
      <c r="C192" s="58">
        <v>265</v>
      </c>
      <c r="D192" s="65">
        <v>1</v>
      </c>
      <c r="E192" s="66">
        <v>7</v>
      </c>
      <c r="F192" s="66">
        <v>0</v>
      </c>
      <c r="G192" s="67">
        <v>6</v>
      </c>
      <c r="H192" s="103" t="s">
        <v>373</v>
      </c>
      <c r="I192" s="59" t="s">
        <v>374</v>
      </c>
      <c r="J192" s="92"/>
      <c r="K192" s="92"/>
      <c r="L192" s="104" t="s">
        <v>375</v>
      </c>
      <c r="M192" s="92"/>
      <c r="N192" s="92"/>
      <c r="O192" s="92"/>
      <c r="P192" s="92"/>
    </row>
    <row r="193" spans="1:16" x14ac:dyDescent="0.15">
      <c r="A193" s="26"/>
      <c r="B193" s="57" t="s">
        <v>333</v>
      </c>
      <c r="C193" s="58">
        <v>270</v>
      </c>
      <c r="D193" s="65">
        <v>1</v>
      </c>
      <c r="E193" s="66">
        <v>7</v>
      </c>
      <c r="F193" s="66">
        <v>0</v>
      </c>
      <c r="G193" s="67">
        <v>7</v>
      </c>
      <c r="H193" s="59" t="s">
        <v>376</v>
      </c>
      <c r="I193" s="59" t="s">
        <v>377</v>
      </c>
      <c r="J193" s="92"/>
      <c r="K193" s="92"/>
      <c r="L193" s="92"/>
      <c r="M193" s="92"/>
      <c r="N193" s="92"/>
      <c r="O193" s="92"/>
      <c r="P193" s="92"/>
    </row>
    <row r="194" spans="1:16" x14ac:dyDescent="0.15">
      <c r="A194" s="26"/>
      <c r="B194" s="57" t="s">
        <v>333</v>
      </c>
      <c r="C194" s="58">
        <v>266</v>
      </c>
      <c r="D194" s="65">
        <v>1</v>
      </c>
      <c r="E194" s="66">
        <v>7</v>
      </c>
      <c r="F194" s="66">
        <v>0</v>
      </c>
      <c r="G194" s="67">
        <v>8</v>
      </c>
      <c r="H194" s="68" t="s">
        <v>1024</v>
      </c>
      <c r="I194" s="59" t="s">
        <v>378</v>
      </c>
      <c r="J194" s="92"/>
      <c r="K194" s="92"/>
      <c r="L194" s="92"/>
      <c r="M194" s="92"/>
      <c r="N194" s="92"/>
      <c r="O194" s="92"/>
      <c r="P194" s="92"/>
    </row>
    <row r="195" spans="1:16" x14ac:dyDescent="0.15">
      <c r="A195" s="26"/>
      <c r="B195" s="57" t="s">
        <v>333</v>
      </c>
      <c r="C195" s="58">
        <v>271</v>
      </c>
      <c r="D195" s="65">
        <v>1</v>
      </c>
      <c r="E195" s="66">
        <v>7</v>
      </c>
      <c r="F195" s="66">
        <v>0</v>
      </c>
      <c r="G195" s="67">
        <v>9</v>
      </c>
      <c r="H195" s="59" t="s">
        <v>379</v>
      </c>
      <c r="I195" s="59" t="s">
        <v>380</v>
      </c>
      <c r="J195" s="92"/>
      <c r="K195" s="92"/>
      <c r="L195" s="92"/>
      <c r="M195" s="92"/>
      <c r="N195" s="92"/>
      <c r="O195" s="92"/>
      <c r="P195" s="92"/>
    </row>
    <row r="196" spans="1:16" x14ac:dyDescent="0.15">
      <c r="A196" s="26"/>
      <c r="B196" s="57" t="s">
        <v>333</v>
      </c>
      <c r="C196" s="58">
        <v>272</v>
      </c>
      <c r="D196" s="65">
        <v>1</v>
      </c>
      <c r="E196" s="66">
        <v>7</v>
      </c>
      <c r="F196" s="66">
        <v>1</v>
      </c>
      <c r="G196" s="67">
        <v>0</v>
      </c>
      <c r="H196" s="59" t="s">
        <v>381</v>
      </c>
      <c r="I196" s="92" t="s">
        <v>382</v>
      </c>
      <c r="J196" s="92"/>
      <c r="K196" s="92"/>
      <c r="L196" s="92"/>
      <c r="M196" s="92"/>
      <c r="N196" s="92"/>
      <c r="O196" s="92"/>
      <c r="P196" s="92"/>
    </row>
    <row r="197" spans="1:16" x14ac:dyDescent="0.15">
      <c r="A197" s="26"/>
      <c r="B197" s="57" t="s">
        <v>333</v>
      </c>
      <c r="C197" s="58">
        <v>273</v>
      </c>
      <c r="D197" s="65">
        <v>1</v>
      </c>
      <c r="E197" s="66">
        <v>7</v>
      </c>
      <c r="F197" s="66">
        <v>1</v>
      </c>
      <c r="G197" s="67">
        <v>1</v>
      </c>
      <c r="H197" s="59" t="s">
        <v>383</v>
      </c>
      <c r="I197" s="92" t="s">
        <v>384</v>
      </c>
      <c r="J197" s="92"/>
      <c r="K197" s="92"/>
      <c r="L197" s="92"/>
      <c r="M197" s="92"/>
      <c r="N197" s="92"/>
      <c r="O197" s="92"/>
      <c r="P197" s="92"/>
    </row>
    <row r="198" spans="1:16" x14ac:dyDescent="0.15">
      <c r="A198" s="26"/>
      <c r="B198" s="57" t="s">
        <v>333</v>
      </c>
      <c r="C198" s="58">
        <v>274</v>
      </c>
      <c r="D198" s="65">
        <v>1</v>
      </c>
      <c r="E198" s="66">
        <v>7</v>
      </c>
      <c r="F198" s="66">
        <v>1</v>
      </c>
      <c r="G198" s="67">
        <v>2</v>
      </c>
      <c r="H198" s="59" t="s">
        <v>385</v>
      </c>
      <c r="I198" s="92" t="s">
        <v>386</v>
      </c>
      <c r="J198" s="92"/>
      <c r="K198" s="92"/>
      <c r="L198" s="92"/>
      <c r="M198" s="92"/>
      <c r="N198" s="92"/>
      <c r="O198" s="92"/>
      <c r="P198" s="92"/>
    </row>
    <row r="199" spans="1:16" x14ac:dyDescent="0.15">
      <c r="A199" s="26"/>
      <c r="B199" s="57" t="s">
        <v>333</v>
      </c>
      <c r="C199" s="58">
        <v>275</v>
      </c>
      <c r="D199" s="65">
        <v>1</v>
      </c>
      <c r="E199" s="66">
        <v>7</v>
      </c>
      <c r="F199" s="66">
        <v>1</v>
      </c>
      <c r="G199" s="67">
        <v>3</v>
      </c>
      <c r="H199" s="59" t="s">
        <v>387</v>
      </c>
      <c r="I199" s="92" t="s">
        <v>388</v>
      </c>
      <c r="J199" s="92"/>
      <c r="K199" s="92"/>
      <c r="L199" s="92"/>
      <c r="M199" s="92"/>
      <c r="N199" s="92"/>
      <c r="O199" s="92"/>
      <c r="P199" s="92"/>
    </row>
    <row r="200" spans="1:16" x14ac:dyDescent="0.15">
      <c r="A200" s="26"/>
      <c r="B200" s="57" t="s">
        <v>333</v>
      </c>
      <c r="C200" s="58">
        <v>276</v>
      </c>
      <c r="D200" s="65">
        <v>1</v>
      </c>
      <c r="E200" s="66">
        <v>7</v>
      </c>
      <c r="F200" s="66">
        <v>1</v>
      </c>
      <c r="G200" s="67">
        <v>4</v>
      </c>
      <c r="H200" s="59" t="s">
        <v>389</v>
      </c>
      <c r="I200" s="92" t="s">
        <v>390</v>
      </c>
      <c r="J200" s="92"/>
      <c r="K200" s="92"/>
      <c r="L200" s="92"/>
      <c r="M200" s="92"/>
      <c r="N200" s="92"/>
      <c r="O200" s="92"/>
      <c r="P200" s="92"/>
    </row>
    <row r="201" spans="1:16" x14ac:dyDescent="0.15">
      <c r="A201" s="26"/>
      <c r="B201" s="57" t="s">
        <v>333</v>
      </c>
      <c r="C201" s="58">
        <v>278</v>
      </c>
      <c r="D201" s="65">
        <v>1</v>
      </c>
      <c r="E201" s="66">
        <v>7</v>
      </c>
      <c r="F201" s="66">
        <v>1</v>
      </c>
      <c r="G201" s="67">
        <v>5</v>
      </c>
      <c r="H201" s="59" t="s">
        <v>391</v>
      </c>
      <c r="I201" s="92" t="s">
        <v>392</v>
      </c>
      <c r="J201" s="92"/>
      <c r="K201" s="92"/>
      <c r="L201" s="92"/>
      <c r="M201" s="92"/>
      <c r="N201" s="92"/>
      <c r="O201" s="92"/>
      <c r="P201" s="92"/>
    </row>
    <row r="202" spans="1:16" x14ac:dyDescent="0.15">
      <c r="A202" s="26"/>
      <c r="B202" s="57" t="s">
        <v>333</v>
      </c>
      <c r="C202" s="58">
        <v>279</v>
      </c>
      <c r="D202" s="65">
        <v>1</v>
      </c>
      <c r="E202" s="66">
        <v>7</v>
      </c>
      <c r="F202" s="66">
        <v>1</v>
      </c>
      <c r="G202" s="67">
        <v>6</v>
      </c>
      <c r="H202" s="59" t="s">
        <v>393</v>
      </c>
      <c r="I202" s="92" t="s">
        <v>394</v>
      </c>
      <c r="J202" s="92"/>
      <c r="K202" s="92"/>
      <c r="L202" s="92"/>
      <c r="M202" s="92"/>
      <c r="N202" s="92"/>
      <c r="O202" s="92"/>
      <c r="P202" s="92"/>
    </row>
    <row r="203" spans="1:16" x14ac:dyDescent="0.15">
      <c r="A203" s="26"/>
      <c r="B203" s="57" t="s">
        <v>333</v>
      </c>
      <c r="C203" s="58">
        <v>280</v>
      </c>
      <c r="D203" s="65">
        <v>1</v>
      </c>
      <c r="E203" s="66">
        <v>7</v>
      </c>
      <c r="F203" s="66">
        <v>1</v>
      </c>
      <c r="G203" s="67">
        <v>7</v>
      </c>
      <c r="H203" s="59" t="s">
        <v>395</v>
      </c>
      <c r="I203" s="92" t="s">
        <v>396</v>
      </c>
      <c r="J203" s="92"/>
      <c r="K203" s="92"/>
      <c r="L203" s="92"/>
      <c r="M203" s="92"/>
      <c r="N203" s="92"/>
      <c r="O203" s="92"/>
      <c r="P203" s="92"/>
    </row>
    <row r="204" spans="1:16" x14ac:dyDescent="0.15">
      <c r="A204" s="26"/>
      <c r="B204" s="57" t="s">
        <v>333</v>
      </c>
      <c r="C204" s="58">
        <v>281</v>
      </c>
      <c r="D204" s="65">
        <v>1</v>
      </c>
      <c r="E204" s="66">
        <v>7</v>
      </c>
      <c r="F204" s="66">
        <v>1</v>
      </c>
      <c r="G204" s="67">
        <v>8</v>
      </c>
      <c r="H204" s="59" t="s">
        <v>397</v>
      </c>
      <c r="I204" s="92" t="s">
        <v>398</v>
      </c>
      <c r="J204" s="92"/>
      <c r="K204" s="92"/>
      <c r="L204" s="92"/>
      <c r="M204" s="92"/>
      <c r="N204" s="92"/>
      <c r="O204" s="92"/>
      <c r="P204" s="92"/>
    </row>
    <row r="205" spans="1:16" x14ac:dyDescent="0.15">
      <c r="A205" s="26"/>
      <c r="B205" s="57" t="s">
        <v>333</v>
      </c>
      <c r="C205" s="58">
        <v>39</v>
      </c>
      <c r="D205" s="65">
        <v>1</v>
      </c>
      <c r="E205" s="66">
        <v>7</v>
      </c>
      <c r="F205" s="66">
        <v>1</v>
      </c>
      <c r="G205" s="67">
        <v>9</v>
      </c>
      <c r="H205" s="59" t="s">
        <v>399</v>
      </c>
      <c r="I205" s="59" t="s">
        <v>400</v>
      </c>
      <c r="J205" s="92" t="s">
        <v>57</v>
      </c>
      <c r="K205" s="92" t="s">
        <v>58</v>
      </c>
      <c r="L205" s="92" t="s">
        <v>182</v>
      </c>
      <c r="M205" s="59"/>
      <c r="N205" s="59"/>
      <c r="O205" s="59"/>
      <c r="P205" s="59"/>
    </row>
    <row r="206" spans="1:16" x14ac:dyDescent="0.15">
      <c r="A206" s="26"/>
      <c r="B206" s="57" t="s">
        <v>333</v>
      </c>
      <c r="C206" s="58">
        <v>36</v>
      </c>
      <c r="D206" s="65">
        <v>1</v>
      </c>
      <c r="E206" s="66">
        <v>7</v>
      </c>
      <c r="F206" s="66">
        <v>2</v>
      </c>
      <c r="G206" s="67">
        <v>0</v>
      </c>
      <c r="H206" s="59" t="s">
        <v>401</v>
      </c>
      <c r="I206" s="59" t="s">
        <v>402</v>
      </c>
      <c r="J206" s="92"/>
      <c r="K206" s="92" t="s">
        <v>57</v>
      </c>
      <c r="L206" s="92" t="s">
        <v>58</v>
      </c>
      <c r="M206" s="92" t="s">
        <v>353</v>
      </c>
      <c r="N206" s="59"/>
      <c r="O206" s="59"/>
      <c r="P206" s="59"/>
    </row>
    <row r="207" spans="1:16" x14ac:dyDescent="0.15">
      <c r="A207" s="26"/>
      <c r="B207" s="57" t="s">
        <v>333</v>
      </c>
      <c r="C207" s="58">
        <v>37</v>
      </c>
      <c r="D207" s="65">
        <v>1</v>
      </c>
      <c r="E207" s="66">
        <v>7</v>
      </c>
      <c r="F207" s="66">
        <v>2</v>
      </c>
      <c r="G207" s="67">
        <v>1</v>
      </c>
      <c r="H207" s="59" t="s">
        <v>403</v>
      </c>
      <c r="I207" s="59" t="s">
        <v>404</v>
      </c>
      <c r="J207" s="59"/>
      <c r="K207" s="92" t="s">
        <v>405</v>
      </c>
      <c r="L207" s="92" t="s">
        <v>164</v>
      </c>
      <c r="M207" s="92" t="s">
        <v>238</v>
      </c>
      <c r="N207" s="92"/>
      <c r="O207" s="59"/>
      <c r="P207" s="59"/>
    </row>
    <row r="208" spans="1:16" x14ac:dyDescent="0.15">
      <c r="A208" s="26"/>
      <c r="B208" s="57" t="s">
        <v>333</v>
      </c>
      <c r="C208" s="58">
        <v>38</v>
      </c>
      <c r="D208" s="65">
        <v>1</v>
      </c>
      <c r="E208" s="66">
        <v>7</v>
      </c>
      <c r="F208" s="66">
        <v>2</v>
      </c>
      <c r="G208" s="67">
        <v>2</v>
      </c>
      <c r="H208" s="59" t="s">
        <v>406</v>
      </c>
      <c r="I208" s="59" t="s">
        <v>407</v>
      </c>
      <c r="J208" s="59"/>
      <c r="K208" s="92" t="s">
        <v>57</v>
      </c>
      <c r="L208" s="92" t="s">
        <v>58</v>
      </c>
      <c r="M208" s="92" t="s">
        <v>238</v>
      </c>
      <c r="N208" s="92" t="s">
        <v>165</v>
      </c>
      <c r="O208" s="59"/>
      <c r="P208" s="59"/>
    </row>
    <row r="209" spans="1:35" x14ac:dyDescent="0.15">
      <c r="A209" s="26"/>
      <c r="B209" s="57" t="s">
        <v>333</v>
      </c>
      <c r="C209" s="58">
        <v>45</v>
      </c>
      <c r="D209" s="65">
        <v>1</v>
      </c>
      <c r="E209" s="66">
        <v>7</v>
      </c>
      <c r="F209" s="66">
        <v>2</v>
      </c>
      <c r="G209" s="67">
        <v>3</v>
      </c>
      <c r="H209" s="59" t="s">
        <v>408</v>
      </c>
      <c r="I209" s="59" t="s">
        <v>409</v>
      </c>
      <c r="J209" s="92"/>
      <c r="K209" s="92"/>
      <c r="L209" s="92"/>
      <c r="M209" s="92"/>
      <c r="N209" s="92"/>
      <c r="O209" s="92"/>
      <c r="P209" s="92"/>
    </row>
    <row r="210" spans="1:35" x14ac:dyDescent="0.15">
      <c r="A210" s="26"/>
      <c r="B210" s="57" t="s">
        <v>333</v>
      </c>
      <c r="C210" s="58">
        <v>46</v>
      </c>
      <c r="D210" s="65">
        <v>1</v>
      </c>
      <c r="E210" s="66">
        <v>7</v>
      </c>
      <c r="F210" s="66">
        <v>2</v>
      </c>
      <c r="G210" s="67">
        <v>4</v>
      </c>
      <c r="H210" s="59" t="s">
        <v>410</v>
      </c>
      <c r="I210" s="59" t="s">
        <v>411</v>
      </c>
      <c r="J210" s="92"/>
      <c r="K210" s="92"/>
      <c r="L210" s="92"/>
      <c r="M210" s="92"/>
      <c r="N210" s="92"/>
      <c r="O210" s="92"/>
      <c r="P210" s="92"/>
    </row>
    <row r="211" spans="1:35" x14ac:dyDescent="0.15">
      <c r="B211" s="57" t="s">
        <v>333</v>
      </c>
      <c r="C211" s="58">
        <v>11</v>
      </c>
      <c r="D211" s="65">
        <v>1</v>
      </c>
      <c r="E211" s="66">
        <v>7</v>
      </c>
      <c r="F211" s="66">
        <v>2</v>
      </c>
      <c r="G211" s="67">
        <v>5</v>
      </c>
      <c r="H211" s="83" t="s">
        <v>412</v>
      </c>
      <c r="I211" s="83" t="s">
        <v>413</v>
      </c>
      <c r="J211" s="83"/>
      <c r="K211" s="83"/>
      <c r="L211" s="83"/>
      <c r="M211" s="83" t="s">
        <v>358</v>
      </c>
      <c r="N211" s="83" t="s">
        <v>414</v>
      </c>
      <c r="O211" s="83" t="s">
        <v>415</v>
      </c>
      <c r="P211" s="83"/>
    </row>
    <row r="212" spans="1:35" x14ac:dyDescent="0.15">
      <c r="B212" s="57" t="s">
        <v>333</v>
      </c>
      <c r="C212" s="58">
        <v>28</v>
      </c>
      <c r="D212" s="65">
        <v>1</v>
      </c>
      <c r="E212" s="66">
        <v>7</v>
      </c>
      <c r="F212" s="66">
        <v>2</v>
      </c>
      <c r="G212" s="67">
        <v>6</v>
      </c>
      <c r="H212" s="59" t="s">
        <v>416</v>
      </c>
      <c r="I212" s="59" t="s">
        <v>417</v>
      </c>
      <c r="J212" s="59"/>
      <c r="K212" s="59" t="s">
        <v>195</v>
      </c>
      <c r="L212" s="59" t="s">
        <v>164</v>
      </c>
      <c r="M212" s="59"/>
      <c r="N212" s="59"/>
      <c r="O212" s="59"/>
      <c r="P212" s="59"/>
    </row>
    <row r="213" spans="1:35" x14ac:dyDescent="0.15">
      <c r="B213" s="57" t="s">
        <v>333</v>
      </c>
      <c r="C213" s="58">
        <v>19</v>
      </c>
      <c r="D213" s="65">
        <v>1</v>
      </c>
      <c r="E213" s="66">
        <v>7</v>
      </c>
      <c r="F213" s="66">
        <v>2</v>
      </c>
      <c r="G213" s="67">
        <v>7</v>
      </c>
      <c r="H213" s="59" t="s">
        <v>418</v>
      </c>
      <c r="I213" s="59" t="s">
        <v>419</v>
      </c>
      <c r="J213" s="59"/>
      <c r="K213" s="59" t="s">
        <v>420</v>
      </c>
      <c r="L213" s="59" t="s">
        <v>421</v>
      </c>
      <c r="M213" s="59" t="s">
        <v>422</v>
      </c>
      <c r="N213" s="59"/>
      <c r="O213" s="59"/>
      <c r="P213" s="59"/>
    </row>
    <row r="214" spans="1:35" x14ac:dyDescent="0.15">
      <c r="B214" s="57" t="s">
        <v>333</v>
      </c>
      <c r="C214" s="58">
        <v>50</v>
      </c>
      <c r="D214" s="65">
        <v>1</v>
      </c>
      <c r="E214" s="66">
        <v>7</v>
      </c>
      <c r="F214" s="66">
        <v>2</v>
      </c>
      <c r="G214" s="67">
        <v>8</v>
      </c>
      <c r="H214" s="59" t="s">
        <v>423</v>
      </c>
      <c r="I214" s="59" t="s">
        <v>424</v>
      </c>
      <c r="J214" s="92"/>
      <c r="K214" s="92"/>
      <c r="L214" s="92"/>
      <c r="M214" s="92"/>
      <c r="N214" s="92"/>
      <c r="O214" s="92"/>
      <c r="P214" s="92"/>
    </row>
    <row r="215" spans="1:35" x14ac:dyDescent="0.15">
      <c r="B215" s="57" t="s">
        <v>333</v>
      </c>
      <c r="C215" s="58">
        <v>264</v>
      </c>
      <c r="D215" s="65">
        <v>1</v>
      </c>
      <c r="E215" s="66">
        <v>7</v>
      </c>
      <c r="F215" s="66">
        <v>2</v>
      </c>
      <c r="G215" s="67">
        <v>9</v>
      </c>
      <c r="H215" s="59" t="s">
        <v>425</v>
      </c>
      <c r="I215" s="59" t="s">
        <v>426</v>
      </c>
      <c r="J215" s="92"/>
      <c r="K215" s="92"/>
      <c r="L215" s="92"/>
      <c r="M215" s="105" t="s">
        <v>427</v>
      </c>
      <c r="N215" s="105" t="s">
        <v>165</v>
      </c>
      <c r="O215" s="92"/>
      <c r="P215" s="92"/>
    </row>
    <row r="216" spans="1:35" x14ac:dyDescent="0.15">
      <c r="B216" s="57" t="s">
        <v>333</v>
      </c>
      <c r="C216" s="58">
        <v>277</v>
      </c>
      <c r="D216" s="65">
        <v>1</v>
      </c>
      <c r="E216" s="66">
        <v>7</v>
      </c>
      <c r="F216" s="66">
        <v>3</v>
      </c>
      <c r="G216" s="67">
        <v>0</v>
      </c>
      <c r="H216" s="59" t="s">
        <v>428</v>
      </c>
      <c r="I216" s="92" t="s">
        <v>429</v>
      </c>
      <c r="J216" s="92"/>
      <c r="K216" s="92"/>
      <c r="L216" s="92"/>
      <c r="M216" s="92"/>
      <c r="N216" s="92"/>
      <c r="O216" s="92"/>
      <c r="P216" s="92"/>
    </row>
    <row r="217" spans="1:35" x14ac:dyDescent="0.15">
      <c r="B217" s="57" t="s">
        <v>333</v>
      </c>
      <c r="C217" s="58">
        <v>62</v>
      </c>
      <c r="D217" s="65">
        <v>2</v>
      </c>
      <c r="E217" s="66">
        <v>1</v>
      </c>
      <c r="F217" s="66">
        <v>1</v>
      </c>
      <c r="G217" s="67">
        <v>1</v>
      </c>
      <c r="H217" s="59" t="s">
        <v>430</v>
      </c>
      <c r="I217" s="59" t="s">
        <v>431</v>
      </c>
      <c r="J217" s="59"/>
      <c r="K217" s="59"/>
      <c r="L217" s="59" t="s">
        <v>31</v>
      </c>
      <c r="M217" s="59"/>
      <c r="N217" s="59"/>
      <c r="O217" s="59"/>
      <c r="P217" s="59"/>
    </row>
    <row r="218" spans="1:35" x14ac:dyDescent="0.15">
      <c r="B218" s="57" t="s">
        <v>333</v>
      </c>
      <c r="C218" s="58">
        <v>63</v>
      </c>
      <c r="D218" s="65">
        <v>2</v>
      </c>
      <c r="E218" s="66">
        <v>1</v>
      </c>
      <c r="F218" s="66">
        <v>1</v>
      </c>
      <c r="G218" s="67">
        <v>2</v>
      </c>
      <c r="H218" s="59" t="s">
        <v>432</v>
      </c>
      <c r="I218" s="59" t="s">
        <v>431</v>
      </c>
      <c r="J218" s="59"/>
      <c r="K218" s="59"/>
      <c r="L218" s="59" t="s">
        <v>31</v>
      </c>
      <c r="M218" s="59"/>
      <c r="N218" s="59" t="s">
        <v>22</v>
      </c>
      <c r="O218" s="59"/>
      <c r="P218" s="59" t="s">
        <v>23</v>
      </c>
    </row>
    <row r="219" spans="1:35" x14ac:dyDescent="0.15">
      <c r="B219" s="57" t="s">
        <v>333</v>
      </c>
      <c r="C219" s="58">
        <v>127</v>
      </c>
      <c r="D219" s="65">
        <v>2</v>
      </c>
      <c r="E219" s="66">
        <v>1</v>
      </c>
      <c r="F219" s="66">
        <v>1</v>
      </c>
      <c r="G219" s="67">
        <v>3</v>
      </c>
      <c r="H219" s="59" t="s">
        <v>433</v>
      </c>
      <c r="I219" s="59" t="s">
        <v>431</v>
      </c>
      <c r="J219" s="59"/>
      <c r="K219" s="59"/>
      <c r="L219" s="59"/>
      <c r="M219" s="59" t="s">
        <v>31</v>
      </c>
      <c r="N219" s="59"/>
      <c r="O219" s="59" t="s">
        <v>22</v>
      </c>
      <c r="P219" s="59"/>
    </row>
    <row r="220" spans="1:35" x14ac:dyDescent="0.15">
      <c r="B220" s="57" t="s">
        <v>333</v>
      </c>
      <c r="C220" s="58">
        <v>262</v>
      </c>
      <c r="D220" s="65">
        <v>2</v>
      </c>
      <c r="E220" s="66">
        <v>1</v>
      </c>
      <c r="F220" s="66">
        <v>1</v>
      </c>
      <c r="G220" s="67">
        <v>4</v>
      </c>
      <c r="H220" s="59" t="s">
        <v>434</v>
      </c>
      <c r="I220" s="59" t="s">
        <v>435</v>
      </c>
      <c r="J220" s="92"/>
      <c r="K220" s="92"/>
      <c r="L220" s="92"/>
      <c r="M220" s="92"/>
      <c r="N220" s="92"/>
      <c r="O220" s="92"/>
      <c r="P220" s="92"/>
    </row>
    <row r="221" spans="1:35" x14ac:dyDescent="0.15">
      <c r="A221" s="211"/>
      <c r="B221" s="231" t="s">
        <v>333</v>
      </c>
      <c r="C221" s="278">
        <v>262</v>
      </c>
      <c r="D221" s="279">
        <v>2</v>
      </c>
      <c r="E221" s="280">
        <v>1</v>
      </c>
      <c r="F221" s="280">
        <v>1</v>
      </c>
      <c r="G221" s="281">
        <v>5</v>
      </c>
      <c r="H221" s="92" t="s">
        <v>434</v>
      </c>
      <c r="I221" s="282" t="s">
        <v>1038</v>
      </c>
      <c r="J221" s="92"/>
      <c r="K221" s="92"/>
      <c r="L221" s="92"/>
      <c r="M221" s="92"/>
      <c r="N221" s="92"/>
      <c r="O221" s="92"/>
      <c r="P221" s="92"/>
    </row>
    <row r="222" spans="1:35" x14ac:dyDescent="0.15">
      <c r="B222" s="57" t="s">
        <v>333</v>
      </c>
      <c r="C222" s="58">
        <v>85</v>
      </c>
      <c r="D222" s="65">
        <v>2</v>
      </c>
      <c r="E222" s="66">
        <v>4</v>
      </c>
      <c r="F222" s="66">
        <v>0</v>
      </c>
      <c r="G222" s="67">
        <v>0</v>
      </c>
      <c r="H222" s="59" t="s">
        <v>436</v>
      </c>
      <c r="I222" s="59" t="s">
        <v>437</v>
      </c>
      <c r="J222" s="59"/>
      <c r="K222" s="72"/>
      <c r="L222" s="72" t="s">
        <v>136</v>
      </c>
      <c r="M222" s="72" t="s">
        <v>137</v>
      </c>
      <c r="N222" s="72" t="s">
        <v>83</v>
      </c>
      <c r="O222" s="59"/>
      <c r="P222" s="59"/>
    </row>
    <row r="223" spans="1:35" s="79" customFormat="1" x14ac:dyDescent="0.15">
      <c r="A223" s="55"/>
      <c r="B223" s="57" t="s">
        <v>333</v>
      </c>
      <c r="C223" s="58">
        <v>113</v>
      </c>
      <c r="D223" s="65">
        <v>2</v>
      </c>
      <c r="E223" s="66">
        <v>5</v>
      </c>
      <c r="F223" s="66">
        <v>0</v>
      </c>
      <c r="G223" s="67">
        <v>2</v>
      </c>
      <c r="H223" s="59" t="s">
        <v>438</v>
      </c>
      <c r="I223" s="59" t="s">
        <v>439</v>
      </c>
      <c r="J223" s="59"/>
      <c r="K223" s="59"/>
      <c r="L223" s="59"/>
      <c r="M223" s="59"/>
      <c r="N223" s="59" t="s">
        <v>84</v>
      </c>
      <c r="O223" s="59"/>
      <c r="P223" s="59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 x14ac:dyDescent="0.15">
      <c r="B224" s="57" t="s">
        <v>333</v>
      </c>
      <c r="C224" s="58">
        <v>114</v>
      </c>
      <c r="D224" s="65">
        <v>2</v>
      </c>
      <c r="E224" s="66">
        <v>5</v>
      </c>
      <c r="F224" s="66">
        <v>0</v>
      </c>
      <c r="G224" s="67">
        <v>3</v>
      </c>
      <c r="H224" s="59" t="s">
        <v>440</v>
      </c>
      <c r="I224" s="59" t="s">
        <v>441</v>
      </c>
      <c r="J224" s="59"/>
      <c r="K224" s="59" t="s">
        <v>66</v>
      </c>
      <c r="L224" s="59" t="s">
        <v>67</v>
      </c>
      <c r="M224" s="59" t="s">
        <v>68</v>
      </c>
      <c r="N224" s="59"/>
      <c r="O224" s="59" t="s">
        <v>105</v>
      </c>
      <c r="P224" s="59"/>
    </row>
    <row r="225" spans="1:35" x14ac:dyDescent="0.15">
      <c r="B225" s="57" t="s">
        <v>333</v>
      </c>
      <c r="C225" s="58">
        <v>64</v>
      </c>
      <c r="D225" s="65">
        <v>3</v>
      </c>
      <c r="E225" s="66">
        <v>1</v>
      </c>
      <c r="F225" s="66">
        <v>1</v>
      </c>
      <c r="G225" s="67">
        <v>0</v>
      </c>
      <c r="H225" s="59" t="s">
        <v>442</v>
      </c>
      <c r="I225" s="59" t="s">
        <v>34</v>
      </c>
      <c r="J225" s="59"/>
      <c r="K225" s="59"/>
      <c r="L225" s="59" t="s">
        <v>66</v>
      </c>
      <c r="M225" s="59"/>
      <c r="N225" s="59" t="s">
        <v>67</v>
      </c>
      <c r="O225" s="59"/>
      <c r="P225" s="59" t="s">
        <v>68</v>
      </c>
    </row>
    <row r="226" spans="1:35" x14ac:dyDescent="0.15">
      <c r="B226" s="57" t="s">
        <v>333</v>
      </c>
      <c r="C226" s="58">
        <v>118</v>
      </c>
      <c r="D226" s="65">
        <v>3</v>
      </c>
      <c r="E226" s="66">
        <v>2</v>
      </c>
      <c r="F226" s="66">
        <v>1</v>
      </c>
      <c r="G226" s="67">
        <v>1</v>
      </c>
      <c r="H226" s="59" t="s">
        <v>443</v>
      </c>
      <c r="I226" s="59" t="s">
        <v>444</v>
      </c>
      <c r="J226" s="59"/>
      <c r="K226" s="59"/>
      <c r="L226" s="59" t="s">
        <v>77</v>
      </c>
      <c r="M226" s="59"/>
      <c r="N226" s="59"/>
      <c r="O226" s="59"/>
      <c r="P226" s="59"/>
    </row>
    <row r="227" spans="1:35" x14ac:dyDescent="0.15">
      <c r="B227" s="73" t="s">
        <v>333</v>
      </c>
      <c r="C227" s="74">
        <v>120</v>
      </c>
      <c r="D227" s="75">
        <v>3</v>
      </c>
      <c r="E227" s="76">
        <v>2</v>
      </c>
      <c r="F227" s="76">
        <v>1</v>
      </c>
      <c r="G227" s="77">
        <v>2</v>
      </c>
      <c r="H227" s="78" t="s">
        <v>445</v>
      </c>
      <c r="I227" s="78" t="s">
        <v>444</v>
      </c>
      <c r="J227" s="78"/>
      <c r="K227" s="78"/>
      <c r="L227" s="78" t="s">
        <v>77</v>
      </c>
      <c r="M227" s="78"/>
      <c r="N227" s="78"/>
      <c r="O227" s="78"/>
      <c r="P227" s="78"/>
      <c r="Q227" s="79"/>
    </row>
    <row r="228" spans="1:35" x14ac:dyDescent="0.15">
      <c r="A228" s="26"/>
      <c r="B228" s="57" t="s">
        <v>333</v>
      </c>
      <c r="C228" s="58">
        <v>151</v>
      </c>
      <c r="D228" s="65">
        <v>5</v>
      </c>
      <c r="E228" s="66">
        <v>0</v>
      </c>
      <c r="F228" s="66">
        <v>0</v>
      </c>
      <c r="G228" s="67">
        <v>5</v>
      </c>
      <c r="H228" s="59" t="s">
        <v>446</v>
      </c>
      <c r="I228" s="59" t="s">
        <v>447</v>
      </c>
      <c r="J228" s="72"/>
      <c r="K228" s="72"/>
      <c r="L228" s="72" t="s">
        <v>137</v>
      </c>
      <c r="M228" s="59"/>
      <c r="N228" s="72" t="s">
        <v>83</v>
      </c>
      <c r="O228" s="59"/>
      <c r="P228" s="5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</row>
    <row r="229" spans="1:35" x14ac:dyDescent="0.15">
      <c r="A229" s="26"/>
      <c r="B229" s="57" t="s">
        <v>333</v>
      </c>
      <c r="C229" s="58">
        <v>153</v>
      </c>
      <c r="D229" s="65">
        <v>5</v>
      </c>
      <c r="E229" s="66">
        <v>0</v>
      </c>
      <c r="F229" s="66">
        <v>0</v>
      </c>
      <c r="G229" s="67">
        <v>6</v>
      </c>
      <c r="H229" s="59" t="s">
        <v>448</v>
      </c>
      <c r="I229" s="59" t="s">
        <v>449</v>
      </c>
      <c r="J229" s="59"/>
      <c r="K229" s="59" t="s">
        <v>66</v>
      </c>
      <c r="L229" s="59" t="s">
        <v>67</v>
      </c>
      <c r="M229" s="59"/>
      <c r="N229" s="59" t="s">
        <v>68</v>
      </c>
      <c r="O229" s="59"/>
      <c r="P229" s="59"/>
    </row>
    <row r="230" spans="1:35" x14ac:dyDescent="0.15">
      <c r="A230" s="26"/>
      <c r="B230" s="231" t="s">
        <v>333</v>
      </c>
      <c r="C230" s="278">
        <v>153</v>
      </c>
      <c r="D230" s="279">
        <v>5</v>
      </c>
      <c r="E230" s="280">
        <v>0</v>
      </c>
      <c r="F230" s="280">
        <v>1</v>
      </c>
      <c r="G230" s="281">
        <v>0</v>
      </c>
      <c r="H230" s="282" t="s">
        <v>1022</v>
      </c>
      <c r="I230" s="282" t="s">
        <v>1023</v>
      </c>
      <c r="J230" s="92"/>
      <c r="K230" s="92"/>
      <c r="L230" s="92"/>
      <c r="M230" s="92" t="s">
        <v>580</v>
      </c>
      <c r="N230" s="92" t="s">
        <v>586</v>
      </c>
      <c r="O230" s="92"/>
      <c r="P230" s="92"/>
    </row>
    <row r="231" spans="1:35" x14ac:dyDescent="0.15">
      <c r="A231" s="26"/>
      <c r="B231" s="106" t="s">
        <v>333</v>
      </c>
      <c r="C231" s="107">
        <v>160</v>
      </c>
      <c r="D231" s="108">
        <v>6</v>
      </c>
      <c r="E231" s="109">
        <v>1</v>
      </c>
      <c r="F231" s="109">
        <v>0</v>
      </c>
      <c r="G231" s="110">
        <v>2</v>
      </c>
      <c r="H231" s="111" t="s">
        <v>450</v>
      </c>
      <c r="I231" s="111" t="s">
        <v>451</v>
      </c>
      <c r="J231" s="111"/>
      <c r="K231" s="111" t="s">
        <v>84</v>
      </c>
      <c r="L231" s="111"/>
      <c r="M231" s="111"/>
      <c r="N231" s="111"/>
      <c r="O231" s="111"/>
      <c r="P231" s="111"/>
    </row>
    <row r="232" spans="1:35" x14ac:dyDescent="0.15">
      <c r="A232" s="26"/>
      <c r="B232" s="57" t="s">
        <v>333</v>
      </c>
      <c r="C232" s="58">
        <v>161</v>
      </c>
      <c r="D232" s="65">
        <v>6</v>
      </c>
      <c r="E232" s="66">
        <v>1</v>
      </c>
      <c r="F232" s="66">
        <v>0</v>
      </c>
      <c r="G232" s="67">
        <v>3</v>
      </c>
      <c r="H232" s="59" t="s">
        <v>452</v>
      </c>
      <c r="I232" s="59" t="s">
        <v>453</v>
      </c>
      <c r="J232" s="59"/>
      <c r="K232" s="59" t="s">
        <v>454</v>
      </c>
      <c r="L232" s="59"/>
      <c r="M232" s="59"/>
      <c r="N232" s="59"/>
      <c r="O232" s="59"/>
      <c r="P232" s="59"/>
    </row>
    <row r="233" spans="1:35" x14ac:dyDescent="0.15">
      <c r="A233" s="26"/>
      <c r="B233" s="231" t="s">
        <v>333</v>
      </c>
      <c r="C233" s="212">
        <v>165</v>
      </c>
      <c r="D233" s="227">
        <v>6</v>
      </c>
      <c r="E233" s="228">
        <v>3</v>
      </c>
      <c r="F233" s="228">
        <v>0</v>
      </c>
      <c r="G233" s="229">
        <v>6</v>
      </c>
      <c r="H233" s="232" t="s">
        <v>1025</v>
      </c>
      <c r="I233" s="232" t="s">
        <v>451</v>
      </c>
      <c r="J233" s="232"/>
      <c r="K233" s="232" t="s">
        <v>84</v>
      </c>
      <c r="L233" s="232"/>
      <c r="M233" s="232"/>
      <c r="N233" s="232"/>
      <c r="O233" s="232"/>
      <c r="P233" s="232"/>
    </row>
    <row r="234" spans="1:35" x14ac:dyDescent="0.15">
      <c r="A234" s="26"/>
      <c r="B234" s="57" t="s">
        <v>333</v>
      </c>
      <c r="C234" s="58">
        <v>195</v>
      </c>
      <c r="D234" s="65">
        <v>7</v>
      </c>
      <c r="E234" s="66">
        <v>0</v>
      </c>
      <c r="F234" s="66">
        <v>2</v>
      </c>
      <c r="G234" s="67">
        <v>4</v>
      </c>
      <c r="H234" s="59" t="s">
        <v>456</v>
      </c>
      <c r="I234" s="59" t="s">
        <v>457</v>
      </c>
      <c r="J234" s="59"/>
      <c r="K234" s="59"/>
      <c r="L234" s="59"/>
      <c r="M234" s="59"/>
      <c r="N234" s="59"/>
      <c r="O234" s="59"/>
      <c r="P234" s="59" t="s">
        <v>84</v>
      </c>
    </row>
    <row r="235" spans="1:35" x14ac:dyDescent="0.15">
      <c r="A235" s="26"/>
      <c r="B235" s="57" t="s">
        <v>333</v>
      </c>
      <c r="C235" s="58">
        <v>172</v>
      </c>
      <c r="D235" s="65">
        <v>7</v>
      </c>
      <c r="E235" s="66">
        <v>0</v>
      </c>
      <c r="F235" s="66">
        <v>2</v>
      </c>
      <c r="G235" s="67">
        <v>5</v>
      </c>
      <c r="H235" s="59" t="s">
        <v>458</v>
      </c>
      <c r="I235" s="59" t="s">
        <v>459</v>
      </c>
      <c r="J235" s="59"/>
      <c r="K235" s="59"/>
      <c r="L235" s="59" t="s">
        <v>84</v>
      </c>
      <c r="M235" s="59"/>
      <c r="N235" s="59"/>
      <c r="O235" s="59"/>
      <c r="P235" s="59"/>
    </row>
    <row r="236" spans="1:35" x14ac:dyDescent="0.15">
      <c r="A236" s="26"/>
      <c r="B236" s="57" t="s">
        <v>333</v>
      </c>
      <c r="C236" s="58">
        <v>188</v>
      </c>
      <c r="D236" s="65">
        <v>7</v>
      </c>
      <c r="E236" s="66">
        <v>0</v>
      </c>
      <c r="F236" s="66">
        <v>2</v>
      </c>
      <c r="G236" s="67">
        <v>5</v>
      </c>
      <c r="H236" s="83" t="s">
        <v>460</v>
      </c>
      <c r="I236" s="83" t="s">
        <v>461</v>
      </c>
      <c r="J236" s="83"/>
      <c r="K236" s="83" t="s">
        <v>90</v>
      </c>
      <c r="L236" s="83" t="s">
        <v>91</v>
      </c>
      <c r="M236" s="83"/>
      <c r="N236" s="83"/>
      <c r="O236" s="83"/>
      <c r="P236" s="83"/>
    </row>
    <row r="237" spans="1:35" x14ac:dyDescent="0.15">
      <c r="A237" s="26"/>
      <c r="B237" s="57" t="s">
        <v>333</v>
      </c>
      <c r="C237" s="58">
        <v>193</v>
      </c>
      <c r="D237" s="65">
        <v>7</v>
      </c>
      <c r="E237" s="66">
        <v>0</v>
      </c>
      <c r="F237" s="66">
        <v>2</v>
      </c>
      <c r="G237" s="67">
        <v>6</v>
      </c>
      <c r="H237" s="59" t="s">
        <v>462</v>
      </c>
      <c r="I237" s="59" t="s">
        <v>463</v>
      </c>
      <c r="J237" s="59"/>
      <c r="K237" s="59"/>
      <c r="L237" s="59"/>
      <c r="M237" s="59" t="s">
        <v>84</v>
      </c>
      <c r="N237" s="59"/>
      <c r="O237" s="59"/>
      <c r="P237" s="59"/>
    </row>
    <row r="238" spans="1:35" x14ac:dyDescent="0.15">
      <c r="A238" s="26"/>
      <c r="B238" s="57" t="s">
        <v>333</v>
      </c>
      <c r="C238" s="58">
        <v>67</v>
      </c>
      <c r="D238" s="65">
        <v>7</v>
      </c>
      <c r="E238" s="66">
        <v>0</v>
      </c>
      <c r="F238" s="66">
        <v>2</v>
      </c>
      <c r="G238" s="67">
        <v>7</v>
      </c>
      <c r="H238" s="59" t="s">
        <v>464</v>
      </c>
      <c r="I238" s="59" t="s">
        <v>465</v>
      </c>
      <c r="J238" s="59"/>
      <c r="K238" s="59"/>
      <c r="L238" s="59"/>
      <c r="M238" s="59"/>
      <c r="N238" s="59"/>
      <c r="O238" s="59" t="s">
        <v>84</v>
      </c>
      <c r="P238" s="59"/>
    </row>
    <row r="239" spans="1:35" x14ac:dyDescent="0.15">
      <c r="A239" s="26"/>
      <c r="B239" s="57" t="s">
        <v>333</v>
      </c>
      <c r="C239" s="58">
        <v>204</v>
      </c>
      <c r="D239" s="65">
        <v>8</v>
      </c>
      <c r="E239" s="66">
        <v>2</v>
      </c>
      <c r="F239" s="66">
        <v>0</v>
      </c>
      <c r="G239" s="67">
        <v>4</v>
      </c>
      <c r="H239" s="59" t="s">
        <v>466</v>
      </c>
      <c r="I239" s="59" t="s">
        <v>467</v>
      </c>
      <c r="J239" s="59"/>
      <c r="K239" s="59"/>
      <c r="L239" s="59"/>
      <c r="M239" s="59"/>
      <c r="N239" s="59"/>
      <c r="O239" s="72" t="s">
        <v>468</v>
      </c>
      <c r="P239" s="59"/>
    </row>
    <row r="240" spans="1:35" x14ac:dyDescent="0.15">
      <c r="A240" s="26"/>
      <c r="B240" s="57" t="s">
        <v>333</v>
      </c>
      <c r="C240" s="58">
        <v>207</v>
      </c>
      <c r="D240" s="65">
        <v>8</v>
      </c>
      <c r="E240" s="66">
        <v>3</v>
      </c>
      <c r="F240" s="66">
        <v>0</v>
      </c>
      <c r="G240" s="67">
        <v>2</v>
      </c>
      <c r="H240" s="59" t="s">
        <v>469</v>
      </c>
      <c r="I240" s="59" t="s">
        <v>447</v>
      </c>
      <c r="J240" s="72"/>
      <c r="K240" s="72" t="s">
        <v>136</v>
      </c>
      <c r="L240" s="72" t="s">
        <v>137</v>
      </c>
      <c r="M240" s="59"/>
      <c r="N240" s="72" t="s">
        <v>83</v>
      </c>
      <c r="O240" s="59"/>
      <c r="P240" s="59"/>
    </row>
    <row r="241" spans="1:16" x14ac:dyDescent="0.15">
      <c r="A241" s="26"/>
      <c r="B241" s="73" t="s">
        <v>333</v>
      </c>
      <c r="C241" s="74">
        <v>123</v>
      </c>
      <c r="D241" s="75">
        <v>8</v>
      </c>
      <c r="E241" s="76">
        <v>4</v>
      </c>
      <c r="F241" s="76">
        <v>0</v>
      </c>
      <c r="G241" s="77">
        <v>8</v>
      </c>
      <c r="H241" s="121" t="s">
        <v>470</v>
      </c>
      <c r="I241" s="121" t="s">
        <v>471</v>
      </c>
      <c r="J241" s="121"/>
      <c r="K241" s="121"/>
      <c r="L241" s="121" t="s">
        <v>66</v>
      </c>
      <c r="M241" s="121" t="s">
        <v>137</v>
      </c>
      <c r="N241" s="121"/>
      <c r="O241" s="121" t="s">
        <v>83</v>
      </c>
      <c r="P241" s="121"/>
    </row>
    <row r="242" spans="1:16" x14ac:dyDescent="0.15">
      <c r="A242" s="26"/>
      <c r="B242" s="57" t="s">
        <v>333</v>
      </c>
      <c r="C242" s="58">
        <v>208</v>
      </c>
      <c r="D242" s="65">
        <v>8</v>
      </c>
      <c r="E242" s="66">
        <v>4</v>
      </c>
      <c r="F242" s="66">
        <v>0</v>
      </c>
      <c r="G242" s="67">
        <v>9</v>
      </c>
      <c r="H242" s="59" t="s">
        <v>472</v>
      </c>
      <c r="I242" s="59" t="s">
        <v>473</v>
      </c>
      <c r="J242" s="59"/>
      <c r="K242" s="59"/>
      <c r="L242" s="72" t="s">
        <v>136</v>
      </c>
      <c r="M242" s="72"/>
      <c r="N242" s="72" t="s">
        <v>137</v>
      </c>
      <c r="O242" s="72" t="s">
        <v>83</v>
      </c>
      <c r="P242" s="59"/>
    </row>
    <row r="243" spans="1:16" x14ac:dyDescent="0.15">
      <c r="A243" s="26"/>
      <c r="B243" s="57" t="s">
        <v>333</v>
      </c>
      <c r="C243" s="58">
        <v>199</v>
      </c>
      <c r="D243" s="65">
        <v>8</v>
      </c>
      <c r="E243" s="66">
        <v>7</v>
      </c>
      <c r="F243" s="66">
        <v>0</v>
      </c>
      <c r="G243" s="67">
        <v>0</v>
      </c>
      <c r="H243" s="59" t="s">
        <v>474</v>
      </c>
      <c r="I243" s="59" t="s">
        <v>475</v>
      </c>
      <c r="J243" s="59"/>
      <c r="K243" s="59"/>
      <c r="L243" s="59"/>
      <c r="M243" s="59" t="s">
        <v>476</v>
      </c>
      <c r="N243" s="59" t="s">
        <v>477</v>
      </c>
      <c r="O243" s="59" t="s">
        <v>478</v>
      </c>
      <c r="P243" s="59" t="s">
        <v>479</v>
      </c>
    </row>
    <row r="244" spans="1:16" x14ac:dyDescent="0.15">
      <c r="A244" s="26"/>
      <c r="B244" s="57" t="s">
        <v>333</v>
      </c>
      <c r="C244" s="58">
        <v>200</v>
      </c>
      <c r="D244" s="65">
        <v>8</v>
      </c>
      <c r="E244" s="66">
        <v>7</v>
      </c>
      <c r="F244" s="66">
        <v>1</v>
      </c>
      <c r="G244" s="67">
        <v>0</v>
      </c>
      <c r="H244" s="59" t="s">
        <v>480</v>
      </c>
      <c r="I244" s="59" t="s">
        <v>481</v>
      </c>
      <c r="J244" s="59"/>
      <c r="K244" s="59"/>
      <c r="L244" s="59"/>
      <c r="M244" s="59"/>
      <c r="N244" s="59" t="s">
        <v>66</v>
      </c>
      <c r="O244" s="59"/>
      <c r="P244" s="59" t="s">
        <v>67</v>
      </c>
    </row>
    <row r="245" spans="1:16" x14ac:dyDescent="0.15">
      <c r="A245" s="26"/>
      <c r="B245" s="57" t="s">
        <v>333</v>
      </c>
      <c r="C245" s="58">
        <v>255</v>
      </c>
      <c r="D245" s="65">
        <v>9</v>
      </c>
      <c r="E245" s="66">
        <v>0</v>
      </c>
      <c r="F245" s="66">
        <v>0</v>
      </c>
      <c r="G245" s="67">
        <v>1</v>
      </c>
      <c r="H245" s="83" t="s">
        <v>482</v>
      </c>
      <c r="I245" s="83" t="s">
        <v>483</v>
      </c>
      <c r="J245" s="83"/>
      <c r="K245" s="83" t="s">
        <v>147</v>
      </c>
      <c r="L245" s="83"/>
      <c r="M245" s="83" t="s">
        <v>148</v>
      </c>
      <c r="N245" s="83"/>
      <c r="O245" s="83"/>
      <c r="P245" s="83"/>
    </row>
    <row r="246" spans="1:16" x14ac:dyDescent="0.15">
      <c r="A246" s="26"/>
      <c r="B246" s="57" t="s">
        <v>333</v>
      </c>
      <c r="C246" s="58">
        <v>256</v>
      </c>
      <c r="D246" s="65">
        <v>9</v>
      </c>
      <c r="E246" s="66">
        <v>0</v>
      </c>
      <c r="F246" s="66">
        <v>0</v>
      </c>
      <c r="G246" s="67">
        <v>2</v>
      </c>
      <c r="H246" s="59" t="s">
        <v>484</v>
      </c>
      <c r="I246" s="59" t="s">
        <v>485</v>
      </c>
      <c r="J246" s="59"/>
      <c r="K246" s="59"/>
      <c r="L246" s="59"/>
      <c r="M246" s="59"/>
      <c r="N246" s="59"/>
      <c r="O246" s="71" t="s">
        <v>486</v>
      </c>
      <c r="P246" s="71" t="s">
        <v>487</v>
      </c>
    </row>
    <row r="247" spans="1:16" x14ac:dyDescent="0.15">
      <c r="A247" s="26"/>
      <c r="B247" s="57" t="s">
        <v>333</v>
      </c>
      <c r="C247" s="58">
        <v>257</v>
      </c>
      <c r="D247" s="65">
        <v>9</v>
      </c>
      <c r="E247" s="66">
        <v>0</v>
      </c>
      <c r="F247" s="66">
        <v>0</v>
      </c>
      <c r="G247" s="67">
        <v>3</v>
      </c>
      <c r="H247" s="59" t="s">
        <v>488</v>
      </c>
      <c r="I247" s="59" t="s">
        <v>489</v>
      </c>
      <c r="J247" s="59"/>
      <c r="K247" s="59"/>
      <c r="L247" s="59"/>
      <c r="M247" s="59"/>
      <c r="N247" s="59"/>
      <c r="O247" s="59"/>
      <c r="P247" s="59" t="s">
        <v>113</v>
      </c>
    </row>
    <row r="248" spans="1:16" x14ac:dyDescent="0.15">
      <c r="A248" s="26"/>
      <c r="B248" s="57" t="s">
        <v>333</v>
      </c>
      <c r="C248" s="58">
        <v>258</v>
      </c>
      <c r="D248" s="65">
        <v>9</v>
      </c>
      <c r="E248" s="66">
        <v>0</v>
      </c>
      <c r="F248" s="66">
        <v>0</v>
      </c>
      <c r="G248" s="67">
        <v>4</v>
      </c>
      <c r="H248" s="59" t="s">
        <v>490</v>
      </c>
      <c r="I248" s="59" t="s">
        <v>491</v>
      </c>
      <c r="J248" s="59"/>
      <c r="K248" s="59"/>
      <c r="L248" s="59"/>
      <c r="M248" s="59"/>
      <c r="N248" s="59" t="s">
        <v>492</v>
      </c>
      <c r="O248" s="59"/>
      <c r="P248" s="59"/>
    </row>
    <row r="249" spans="1:16" x14ac:dyDescent="0.15">
      <c r="A249" s="26"/>
      <c r="B249" s="57" t="s">
        <v>333</v>
      </c>
      <c r="C249" s="58">
        <v>259</v>
      </c>
      <c r="D249" s="65">
        <v>9</v>
      </c>
      <c r="E249" s="66">
        <v>0</v>
      </c>
      <c r="F249" s="66">
        <v>0</v>
      </c>
      <c r="G249" s="67">
        <v>5</v>
      </c>
      <c r="H249" s="59" t="s">
        <v>493</v>
      </c>
      <c r="I249" s="59" t="s">
        <v>491</v>
      </c>
      <c r="J249" s="59"/>
      <c r="K249" s="59" t="s">
        <v>492</v>
      </c>
      <c r="L249" s="59"/>
      <c r="M249" s="59"/>
      <c r="N249" s="59"/>
      <c r="O249" s="59"/>
      <c r="P249" s="59"/>
    </row>
    <row r="250" spans="1:16" x14ac:dyDescent="0.15">
      <c r="A250" s="26"/>
      <c r="B250" s="57" t="s">
        <v>333</v>
      </c>
      <c r="C250" s="58">
        <v>260</v>
      </c>
      <c r="D250" s="65">
        <v>9</v>
      </c>
      <c r="E250" s="66">
        <v>0</v>
      </c>
      <c r="F250" s="66">
        <v>0</v>
      </c>
      <c r="G250" s="67">
        <v>6</v>
      </c>
      <c r="H250" s="59" t="s">
        <v>494</v>
      </c>
      <c r="I250" s="59" t="s">
        <v>491</v>
      </c>
      <c r="J250" s="59"/>
      <c r="K250" s="59"/>
      <c r="L250" s="59"/>
      <c r="M250" s="59"/>
      <c r="N250" s="59" t="s">
        <v>492</v>
      </c>
      <c r="O250" s="59"/>
      <c r="P250" s="59"/>
    </row>
    <row r="251" spans="1:16" x14ac:dyDescent="0.15">
      <c r="A251" s="26"/>
      <c r="B251" s="57" t="s">
        <v>333</v>
      </c>
      <c r="C251" s="58">
        <v>261</v>
      </c>
      <c r="D251" s="65">
        <v>9</v>
      </c>
      <c r="E251" s="66">
        <v>0</v>
      </c>
      <c r="F251" s="66">
        <v>0</v>
      </c>
      <c r="G251" s="67">
        <v>7</v>
      </c>
      <c r="H251" s="59" t="s">
        <v>495</v>
      </c>
      <c r="I251" s="59" t="s">
        <v>491</v>
      </c>
      <c r="J251" s="59"/>
      <c r="K251" s="59"/>
      <c r="L251" s="59"/>
      <c r="M251" s="59"/>
      <c r="N251" s="59" t="s">
        <v>492</v>
      </c>
      <c r="O251" s="59"/>
      <c r="P251" s="59"/>
    </row>
    <row r="252" spans="1:16" x14ac:dyDescent="0.15">
      <c r="A252" s="26"/>
      <c r="B252" s="86" t="s">
        <v>333</v>
      </c>
      <c r="C252" s="87">
        <v>264</v>
      </c>
      <c r="D252" s="88">
        <v>9</v>
      </c>
      <c r="E252" s="89">
        <v>4</v>
      </c>
      <c r="F252" s="89">
        <v>0</v>
      </c>
      <c r="G252" s="90">
        <v>5</v>
      </c>
      <c r="H252" s="71" t="s">
        <v>496</v>
      </c>
      <c r="I252" s="71" t="s">
        <v>285</v>
      </c>
      <c r="J252" s="91"/>
      <c r="K252" s="91"/>
      <c r="L252" s="91" t="s">
        <v>497</v>
      </c>
      <c r="M252" s="91" t="s">
        <v>498</v>
      </c>
      <c r="N252" s="91" t="s">
        <v>499</v>
      </c>
      <c r="O252" s="91"/>
      <c r="P252" s="91" t="s">
        <v>500</v>
      </c>
    </row>
    <row r="253" spans="1:16" x14ac:dyDescent="0.15">
      <c r="A253" s="26"/>
      <c r="B253" s="57" t="s">
        <v>333</v>
      </c>
      <c r="C253" s="58">
        <v>230</v>
      </c>
      <c r="D253" s="65">
        <v>9</v>
      </c>
      <c r="E253" s="66">
        <v>5</v>
      </c>
      <c r="F253" s="66">
        <v>0</v>
      </c>
      <c r="G253" s="67">
        <v>1</v>
      </c>
      <c r="H253" s="59" t="s">
        <v>501</v>
      </c>
      <c r="I253" s="59" t="s">
        <v>502</v>
      </c>
      <c r="J253" s="59"/>
      <c r="K253" s="59"/>
      <c r="L253" s="112" t="s">
        <v>137</v>
      </c>
      <c r="M253" s="112"/>
      <c r="N253" s="112" t="s">
        <v>83</v>
      </c>
      <c r="O253" s="112" t="s">
        <v>138</v>
      </c>
      <c r="P253" s="72"/>
    </row>
    <row r="254" spans="1:16" x14ac:dyDescent="0.15">
      <c r="A254" s="26"/>
      <c r="B254" s="57" t="s">
        <v>333</v>
      </c>
      <c r="C254" s="58">
        <v>231</v>
      </c>
      <c r="D254" s="65">
        <v>9</v>
      </c>
      <c r="E254" s="66">
        <v>5</v>
      </c>
      <c r="F254" s="66">
        <v>0</v>
      </c>
      <c r="G254" s="67">
        <v>2</v>
      </c>
      <c r="H254" s="59" t="s">
        <v>503</v>
      </c>
      <c r="I254" s="59" t="s">
        <v>502</v>
      </c>
      <c r="J254" s="59"/>
      <c r="K254" s="59"/>
      <c r="L254" s="112" t="s">
        <v>137</v>
      </c>
      <c r="M254" s="112"/>
      <c r="N254" s="112" t="s">
        <v>83</v>
      </c>
      <c r="O254" s="112" t="s">
        <v>138</v>
      </c>
      <c r="P254" s="72"/>
    </row>
    <row r="255" spans="1:16" x14ac:dyDescent="0.15">
      <c r="A255" s="26"/>
      <c r="B255" s="57" t="s">
        <v>333</v>
      </c>
      <c r="C255" s="58">
        <v>159</v>
      </c>
      <c r="D255" s="65">
        <v>9</v>
      </c>
      <c r="E255" s="66">
        <v>6</v>
      </c>
      <c r="F255" s="66">
        <v>0</v>
      </c>
      <c r="G255" s="67">
        <v>1</v>
      </c>
      <c r="H255" s="83" t="s">
        <v>504</v>
      </c>
      <c r="I255" s="83" t="s">
        <v>505</v>
      </c>
      <c r="J255" s="83"/>
      <c r="K255" s="83"/>
      <c r="L255" s="83"/>
      <c r="M255" s="83" t="s">
        <v>66</v>
      </c>
      <c r="N255" s="83" t="s">
        <v>218</v>
      </c>
      <c r="O255" s="83" t="s">
        <v>67</v>
      </c>
      <c r="P255" s="83" t="s">
        <v>91</v>
      </c>
    </row>
    <row r="256" spans="1:16" x14ac:dyDescent="0.15">
      <c r="A256" s="26"/>
      <c r="B256" s="57" t="s">
        <v>333</v>
      </c>
      <c r="C256" s="58">
        <v>73</v>
      </c>
      <c r="D256" s="65">
        <v>9</v>
      </c>
      <c r="E256" s="66">
        <v>6</v>
      </c>
      <c r="F256" s="66">
        <v>0</v>
      </c>
      <c r="G256" s="67">
        <v>6</v>
      </c>
      <c r="H256" s="83" t="s">
        <v>506</v>
      </c>
      <c r="I256" s="83" t="s">
        <v>507</v>
      </c>
      <c r="J256" s="83"/>
      <c r="K256" s="83" t="s">
        <v>84</v>
      </c>
      <c r="L256" s="83"/>
      <c r="M256" s="83"/>
      <c r="N256" s="83"/>
      <c r="O256" s="83"/>
      <c r="P256" s="83"/>
    </row>
    <row r="257" spans="1:16" x14ac:dyDescent="0.15">
      <c r="A257" s="26"/>
      <c r="B257" s="57" t="s">
        <v>333</v>
      </c>
      <c r="C257" s="58">
        <v>74</v>
      </c>
      <c r="D257" s="65">
        <v>9</v>
      </c>
      <c r="E257" s="66">
        <v>6</v>
      </c>
      <c r="F257" s="66">
        <v>0</v>
      </c>
      <c r="G257" s="67">
        <v>7</v>
      </c>
      <c r="H257" s="83" t="s">
        <v>508</v>
      </c>
      <c r="I257" s="83" t="s">
        <v>507</v>
      </c>
      <c r="J257" s="83" t="s">
        <v>84</v>
      </c>
      <c r="K257" s="83"/>
      <c r="L257" s="83"/>
      <c r="M257" s="83"/>
      <c r="N257" s="83"/>
      <c r="O257" s="83"/>
      <c r="P257" s="83"/>
    </row>
    <row r="258" spans="1:16" x14ac:dyDescent="0.15">
      <c r="A258" s="26"/>
      <c r="B258" s="57" t="s">
        <v>333</v>
      </c>
      <c r="C258" s="58">
        <v>75</v>
      </c>
      <c r="D258" s="65">
        <v>9</v>
      </c>
      <c r="E258" s="66">
        <v>6</v>
      </c>
      <c r="F258" s="66">
        <v>0</v>
      </c>
      <c r="G258" s="67">
        <v>8</v>
      </c>
      <c r="H258" s="83" t="s">
        <v>509</v>
      </c>
      <c r="I258" s="83" t="s">
        <v>507</v>
      </c>
      <c r="J258" s="83"/>
      <c r="K258" s="83"/>
      <c r="L258" s="83" t="s">
        <v>84</v>
      </c>
      <c r="M258" s="83"/>
      <c r="N258" s="83"/>
      <c r="O258" s="83"/>
      <c r="P258" s="83"/>
    </row>
    <row r="259" spans="1:16" x14ac:dyDescent="0.15">
      <c r="A259" s="26"/>
      <c r="B259" s="57" t="s">
        <v>333</v>
      </c>
      <c r="C259" s="58">
        <v>76</v>
      </c>
      <c r="D259" s="65">
        <v>9</v>
      </c>
      <c r="E259" s="66">
        <v>6</v>
      </c>
      <c r="F259" s="66">
        <v>0</v>
      </c>
      <c r="G259" s="67">
        <v>9</v>
      </c>
      <c r="H259" s="83" t="s">
        <v>510</v>
      </c>
      <c r="I259" s="83" t="s">
        <v>507</v>
      </c>
      <c r="J259" s="83"/>
      <c r="K259" s="83"/>
      <c r="L259" s="83" t="s">
        <v>84</v>
      </c>
      <c r="M259" s="83"/>
      <c r="N259" s="83"/>
      <c r="O259" s="83"/>
      <c r="P259" s="83"/>
    </row>
    <row r="260" spans="1:16" x14ac:dyDescent="0.15">
      <c r="A260" s="26"/>
      <c r="B260" s="57" t="s">
        <v>333</v>
      </c>
      <c r="C260" s="58">
        <v>78</v>
      </c>
      <c r="D260" s="65">
        <v>9</v>
      </c>
      <c r="E260" s="66">
        <v>6</v>
      </c>
      <c r="F260" s="66">
        <v>1</v>
      </c>
      <c r="G260" s="67">
        <v>0</v>
      </c>
      <c r="H260" s="59" t="s">
        <v>511</v>
      </c>
      <c r="I260" s="59" t="s">
        <v>512</v>
      </c>
      <c r="J260" s="59"/>
      <c r="K260" s="59"/>
      <c r="L260" s="59" t="s">
        <v>66</v>
      </c>
      <c r="M260" s="59" t="s">
        <v>67</v>
      </c>
      <c r="N260" s="59"/>
      <c r="O260" s="59" t="s">
        <v>68</v>
      </c>
      <c r="P260" s="59" t="s">
        <v>105</v>
      </c>
    </row>
    <row r="261" spans="1:16" x14ac:dyDescent="0.15">
      <c r="A261" s="26"/>
      <c r="B261" s="57" t="s">
        <v>333</v>
      </c>
      <c r="C261" s="58">
        <v>79</v>
      </c>
      <c r="D261" s="65">
        <v>9</v>
      </c>
      <c r="E261" s="66">
        <v>6</v>
      </c>
      <c r="F261" s="66">
        <v>1</v>
      </c>
      <c r="G261" s="67">
        <v>1</v>
      </c>
      <c r="H261" s="59" t="s">
        <v>513</v>
      </c>
      <c r="I261" s="59" t="s">
        <v>212</v>
      </c>
      <c r="J261" s="59"/>
      <c r="K261" s="59"/>
      <c r="L261" s="59" t="s">
        <v>66</v>
      </c>
      <c r="M261" s="59" t="s">
        <v>67</v>
      </c>
      <c r="N261" s="59"/>
      <c r="O261" s="59" t="s">
        <v>68</v>
      </c>
      <c r="P261" s="59" t="s">
        <v>105</v>
      </c>
    </row>
    <row r="262" spans="1:16" x14ac:dyDescent="0.15">
      <c r="A262" s="26"/>
      <c r="B262" s="57" t="s">
        <v>333</v>
      </c>
      <c r="C262" s="58">
        <v>89</v>
      </c>
      <c r="D262" s="65">
        <v>9</v>
      </c>
      <c r="E262" s="66">
        <v>6</v>
      </c>
      <c r="F262" s="66">
        <v>1</v>
      </c>
      <c r="G262" s="67">
        <v>2</v>
      </c>
      <c r="H262" s="59" t="s">
        <v>514</v>
      </c>
      <c r="I262" s="59" t="s">
        <v>259</v>
      </c>
      <c r="J262" s="59"/>
      <c r="K262" s="72"/>
      <c r="L262" s="72" t="s">
        <v>136</v>
      </c>
      <c r="M262" s="72" t="s">
        <v>137</v>
      </c>
      <c r="N262" s="72" t="s">
        <v>83</v>
      </c>
      <c r="O262" s="72" t="s">
        <v>138</v>
      </c>
      <c r="P262" s="59"/>
    </row>
    <row r="263" spans="1:16" x14ac:dyDescent="0.15">
      <c r="A263" s="26"/>
      <c r="B263" s="57" t="s">
        <v>333</v>
      </c>
      <c r="C263" s="58">
        <v>96</v>
      </c>
      <c r="D263" s="65">
        <v>9</v>
      </c>
      <c r="E263" s="66">
        <v>6</v>
      </c>
      <c r="F263" s="66">
        <v>1</v>
      </c>
      <c r="G263" s="67">
        <v>3</v>
      </c>
      <c r="H263" s="59" t="s">
        <v>515</v>
      </c>
      <c r="I263" s="59" t="s">
        <v>516</v>
      </c>
      <c r="J263" s="59"/>
      <c r="K263" s="59"/>
      <c r="L263" s="59"/>
      <c r="M263" s="59" t="s">
        <v>23</v>
      </c>
      <c r="N263" s="59"/>
      <c r="O263" s="59"/>
      <c r="P263" s="59"/>
    </row>
    <row r="264" spans="1:16" x14ac:dyDescent="0.15">
      <c r="A264" s="26"/>
      <c r="B264" s="57" t="s">
        <v>333</v>
      </c>
      <c r="C264" s="58">
        <v>98</v>
      </c>
      <c r="D264" s="65">
        <v>9</v>
      </c>
      <c r="E264" s="66">
        <v>6</v>
      </c>
      <c r="F264" s="66">
        <v>1</v>
      </c>
      <c r="G264" s="67">
        <v>4</v>
      </c>
      <c r="H264" s="59" t="s">
        <v>510</v>
      </c>
      <c r="I264" s="59" t="s">
        <v>517</v>
      </c>
      <c r="J264" s="59"/>
      <c r="K264" s="59"/>
      <c r="L264" s="59" t="s">
        <v>84</v>
      </c>
      <c r="M264" s="59"/>
      <c r="N264" s="59"/>
      <c r="O264" s="59"/>
      <c r="P264" s="59"/>
    </row>
    <row r="265" spans="1:16" x14ac:dyDescent="0.15">
      <c r="A265" s="26"/>
      <c r="B265" s="57" t="s">
        <v>333</v>
      </c>
      <c r="C265" s="58">
        <v>107</v>
      </c>
      <c r="D265" s="65">
        <v>9</v>
      </c>
      <c r="E265" s="66">
        <v>6</v>
      </c>
      <c r="F265" s="66">
        <v>1</v>
      </c>
      <c r="G265" s="67">
        <v>5</v>
      </c>
      <c r="H265" s="59" t="s">
        <v>518</v>
      </c>
      <c r="I265" s="59" t="s">
        <v>519</v>
      </c>
      <c r="J265" s="59"/>
      <c r="K265" s="59"/>
      <c r="L265" s="59" t="s">
        <v>66</v>
      </c>
      <c r="M265" s="59" t="s">
        <v>67</v>
      </c>
      <c r="N265" s="59"/>
      <c r="O265" s="59" t="s">
        <v>68</v>
      </c>
      <c r="P265" s="59"/>
    </row>
    <row r="266" spans="1:16" x14ac:dyDescent="0.15">
      <c r="A266" s="26"/>
      <c r="B266" s="57" t="s">
        <v>333</v>
      </c>
      <c r="C266" s="58">
        <v>108</v>
      </c>
      <c r="D266" s="65">
        <v>9</v>
      </c>
      <c r="E266" s="66">
        <v>6</v>
      </c>
      <c r="F266" s="66">
        <v>1</v>
      </c>
      <c r="G266" s="67">
        <v>6</v>
      </c>
      <c r="H266" s="59" t="s">
        <v>520</v>
      </c>
      <c r="I266" s="59" t="s">
        <v>519</v>
      </c>
      <c r="J266" s="59"/>
      <c r="K266" s="59"/>
      <c r="L266" s="59" t="s">
        <v>66</v>
      </c>
      <c r="M266" s="59" t="s">
        <v>67</v>
      </c>
      <c r="N266" s="59"/>
      <c r="O266" s="59" t="s">
        <v>68</v>
      </c>
      <c r="P266" s="59"/>
    </row>
    <row r="267" spans="1:16" x14ac:dyDescent="0.15">
      <c r="A267" s="26"/>
      <c r="B267" s="57" t="s">
        <v>333</v>
      </c>
      <c r="C267" s="58">
        <v>111</v>
      </c>
      <c r="D267" s="65">
        <v>9</v>
      </c>
      <c r="E267" s="66">
        <v>6</v>
      </c>
      <c r="F267" s="66">
        <v>1</v>
      </c>
      <c r="G267" s="67">
        <v>8</v>
      </c>
      <c r="H267" s="59" t="s">
        <v>521</v>
      </c>
      <c r="I267" s="59" t="s">
        <v>112</v>
      </c>
      <c r="J267" s="59"/>
      <c r="K267" s="59"/>
      <c r="L267" s="59"/>
      <c r="M267" s="59"/>
      <c r="N267" s="59"/>
      <c r="O267" s="59"/>
      <c r="P267" s="59"/>
    </row>
    <row r="268" spans="1:16" x14ac:dyDescent="0.15">
      <c r="A268" s="26"/>
      <c r="B268" s="57" t="s">
        <v>333</v>
      </c>
      <c r="C268" s="58">
        <v>112</v>
      </c>
      <c r="D268" s="65">
        <v>9</v>
      </c>
      <c r="E268" s="66">
        <v>6</v>
      </c>
      <c r="F268" s="66">
        <v>1</v>
      </c>
      <c r="G268" s="67">
        <v>9</v>
      </c>
      <c r="H268" s="59" t="s">
        <v>522</v>
      </c>
      <c r="I268" s="59" t="s">
        <v>523</v>
      </c>
      <c r="J268" s="59"/>
      <c r="K268" s="59"/>
      <c r="L268" s="72"/>
      <c r="M268" s="72" t="s">
        <v>67</v>
      </c>
      <c r="N268" s="72" t="s">
        <v>68</v>
      </c>
      <c r="O268" s="59" t="s">
        <v>105</v>
      </c>
      <c r="P268" s="59"/>
    </row>
    <row r="269" spans="1:16" x14ac:dyDescent="0.15">
      <c r="A269" s="26"/>
      <c r="B269" s="57" t="s">
        <v>333</v>
      </c>
      <c r="C269" s="58">
        <v>232</v>
      </c>
      <c r="D269" s="65">
        <v>9</v>
      </c>
      <c r="E269" s="66">
        <v>6</v>
      </c>
      <c r="F269" s="66">
        <v>2</v>
      </c>
      <c r="G269" s="67">
        <v>1</v>
      </c>
      <c r="H269" s="83" t="s">
        <v>524</v>
      </c>
      <c r="I269" s="83" t="s">
        <v>525</v>
      </c>
      <c r="J269" s="83" t="s">
        <v>526</v>
      </c>
      <c r="K269" s="83"/>
      <c r="L269" s="83"/>
      <c r="M269" s="83"/>
      <c r="N269" s="83"/>
      <c r="O269" s="83"/>
      <c r="P269" s="83"/>
    </row>
    <row r="270" spans="1:16" x14ac:dyDescent="0.15">
      <c r="A270" s="26"/>
      <c r="B270" s="57" t="s">
        <v>333</v>
      </c>
      <c r="C270" s="58">
        <v>233</v>
      </c>
      <c r="D270" s="65">
        <v>9</v>
      </c>
      <c r="E270" s="66">
        <v>6</v>
      </c>
      <c r="F270" s="66">
        <v>2</v>
      </c>
      <c r="G270" s="67">
        <v>2</v>
      </c>
      <c r="H270" s="59" t="s">
        <v>527</v>
      </c>
      <c r="I270" s="59" t="s">
        <v>528</v>
      </c>
      <c r="J270" s="59"/>
      <c r="K270" s="59"/>
      <c r="L270" s="59"/>
      <c r="M270" s="59" t="s">
        <v>84</v>
      </c>
      <c r="N270" s="59"/>
      <c r="O270" s="59"/>
      <c r="P270" s="59"/>
    </row>
    <row r="271" spans="1:16" x14ac:dyDescent="0.15">
      <c r="A271" s="26"/>
      <c r="B271" s="57" t="s">
        <v>333</v>
      </c>
      <c r="C271" s="58">
        <v>234</v>
      </c>
      <c r="D271" s="65">
        <v>9</v>
      </c>
      <c r="E271" s="66">
        <v>6</v>
      </c>
      <c r="F271" s="66">
        <v>2</v>
      </c>
      <c r="G271" s="67">
        <v>3</v>
      </c>
      <c r="H271" s="83" t="s">
        <v>529</v>
      </c>
      <c r="I271" s="83" t="s">
        <v>525</v>
      </c>
      <c r="J271" s="83"/>
      <c r="K271" s="83" t="s">
        <v>530</v>
      </c>
      <c r="L271" s="83"/>
      <c r="M271" s="83" t="s">
        <v>531</v>
      </c>
      <c r="N271" s="83"/>
      <c r="O271" s="83"/>
      <c r="P271" s="83"/>
    </row>
    <row r="272" spans="1:16" x14ac:dyDescent="0.15">
      <c r="A272" s="26"/>
      <c r="B272" s="57" t="s">
        <v>333</v>
      </c>
      <c r="C272" s="58">
        <v>194</v>
      </c>
      <c r="D272" s="65">
        <v>9</v>
      </c>
      <c r="E272" s="66">
        <v>7</v>
      </c>
      <c r="F272" s="66">
        <v>0</v>
      </c>
      <c r="G272" s="67">
        <v>1</v>
      </c>
      <c r="H272" s="59" t="s">
        <v>532</v>
      </c>
      <c r="I272" s="59" t="s">
        <v>533</v>
      </c>
      <c r="J272" s="59"/>
      <c r="K272" s="59"/>
      <c r="L272" s="72" t="s">
        <v>66</v>
      </c>
      <c r="M272" s="72"/>
      <c r="N272" s="72" t="s">
        <v>67</v>
      </c>
      <c r="O272" s="59"/>
      <c r="P272" s="59"/>
    </row>
    <row r="273" spans="1:16" x14ac:dyDescent="0.15">
      <c r="A273" s="26"/>
      <c r="B273" s="57" t="s">
        <v>333</v>
      </c>
      <c r="C273" s="58">
        <v>235</v>
      </c>
      <c r="D273" s="65">
        <v>9</v>
      </c>
      <c r="E273" s="66">
        <v>7</v>
      </c>
      <c r="F273" s="66">
        <v>0</v>
      </c>
      <c r="G273" s="67">
        <v>3</v>
      </c>
      <c r="H273" s="83" t="s">
        <v>534</v>
      </c>
      <c r="I273" s="83" t="s">
        <v>535</v>
      </c>
      <c r="J273" s="83"/>
      <c r="K273" s="83"/>
      <c r="L273" s="83"/>
      <c r="M273" s="83" t="s">
        <v>66</v>
      </c>
      <c r="N273" s="83" t="s">
        <v>67</v>
      </c>
      <c r="O273" s="83" t="s">
        <v>536</v>
      </c>
      <c r="P273" s="83" t="s">
        <v>68</v>
      </c>
    </row>
    <row r="274" spans="1:16" x14ac:dyDescent="0.15">
      <c r="A274" s="26"/>
      <c r="B274" s="57" t="s">
        <v>333</v>
      </c>
      <c r="C274" s="58">
        <v>237</v>
      </c>
      <c r="D274" s="65">
        <v>9</v>
      </c>
      <c r="E274" s="66">
        <v>7</v>
      </c>
      <c r="F274" s="66">
        <v>0</v>
      </c>
      <c r="G274" s="67">
        <v>4</v>
      </c>
      <c r="H274" s="83" t="s">
        <v>537</v>
      </c>
      <c r="I274" s="83" t="s">
        <v>535</v>
      </c>
      <c r="J274" s="83"/>
      <c r="K274" s="83"/>
      <c r="L274" s="83"/>
      <c r="M274" s="83" t="s">
        <v>66</v>
      </c>
      <c r="N274" s="83" t="s">
        <v>67</v>
      </c>
      <c r="O274" s="83" t="s">
        <v>68</v>
      </c>
      <c r="P274" s="83" t="s">
        <v>538</v>
      </c>
    </row>
    <row r="275" spans="1:16" x14ac:dyDescent="0.15">
      <c r="A275" s="26"/>
      <c r="B275" s="57" t="s">
        <v>333</v>
      </c>
      <c r="C275" s="58">
        <v>238</v>
      </c>
      <c r="D275" s="65">
        <v>9</v>
      </c>
      <c r="E275" s="66">
        <v>7</v>
      </c>
      <c r="F275" s="66">
        <v>0</v>
      </c>
      <c r="G275" s="67">
        <v>6</v>
      </c>
      <c r="H275" s="59" t="s">
        <v>539</v>
      </c>
      <c r="I275" s="59" t="s">
        <v>455</v>
      </c>
      <c r="J275" s="59"/>
      <c r="K275" s="59"/>
      <c r="L275" s="72" t="s">
        <v>105</v>
      </c>
      <c r="M275" s="59"/>
      <c r="N275" s="59"/>
      <c r="O275" s="59"/>
      <c r="P275" s="59"/>
    </row>
    <row r="276" spans="1:16" x14ac:dyDescent="0.15">
      <c r="A276" s="26"/>
      <c r="B276" s="57" t="s">
        <v>333</v>
      </c>
      <c r="C276" s="58">
        <v>240</v>
      </c>
      <c r="D276" s="65">
        <v>9</v>
      </c>
      <c r="E276" s="66">
        <v>7</v>
      </c>
      <c r="F276" s="66">
        <v>0</v>
      </c>
      <c r="G276" s="67">
        <v>7</v>
      </c>
      <c r="H276" s="59" t="s">
        <v>540</v>
      </c>
      <c r="I276" s="59" t="s">
        <v>533</v>
      </c>
      <c r="J276" s="59"/>
      <c r="K276" s="59"/>
      <c r="L276" s="59"/>
      <c r="M276" s="72" t="s">
        <v>66</v>
      </c>
      <c r="N276" s="72"/>
      <c r="O276" s="72" t="s">
        <v>67</v>
      </c>
      <c r="P276" s="59"/>
    </row>
    <row r="277" spans="1:16" x14ac:dyDescent="0.15">
      <c r="A277" s="26"/>
      <c r="B277" s="57" t="s">
        <v>333</v>
      </c>
      <c r="C277" s="58">
        <v>241</v>
      </c>
      <c r="D277" s="65">
        <v>9</v>
      </c>
      <c r="E277" s="66">
        <v>7</v>
      </c>
      <c r="F277" s="66">
        <v>0</v>
      </c>
      <c r="G277" s="67">
        <v>8</v>
      </c>
      <c r="H277" s="59" t="s">
        <v>541</v>
      </c>
      <c r="I277" s="59" t="s">
        <v>455</v>
      </c>
      <c r="J277" s="59"/>
      <c r="K277" s="59"/>
      <c r="L277" s="59"/>
      <c r="M277" s="59"/>
      <c r="N277" s="59"/>
      <c r="O277" s="72" t="s">
        <v>105</v>
      </c>
      <c r="P277" s="59"/>
    </row>
    <row r="278" spans="1:16" x14ac:dyDescent="0.15">
      <c r="A278" s="26"/>
      <c r="B278" s="57" t="s">
        <v>333</v>
      </c>
      <c r="C278" s="58">
        <v>242</v>
      </c>
      <c r="D278" s="65">
        <v>9</v>
      </c>
      <c r="E278" s="66">
        <v>7</v>
      </c>
      <c r="F278" s="66">
        <v>0</v>
      </c>
      <c r="G278" s="67">
        <v>9</v>
      </c>
      <c r="H278" s="59" t="s">
        <v>542</v>
      </c>
      <c r="I278" s="59" t="s">
        <v>455</v>
      </c>
      <c r="J278" s="59"/>
      <c r="K278" s="59"/>
      <c r="L278" s="59"/>
      <c r="M278" s="59"/>
      <c r="N278" s="59"/>
      <c r="O278" s="72" t="s">
        <v>105</v>
      </c>
      <c r="P278" s="59"/>
    </row>
    <row r="279" spans="1:16" x14ac:dyDescent="0.15">
      <c r="A279" s="26"/>
      <c r="B279" s="57" t="s">
        <v>333</v>
      </c>
      <c r="C279" s="58">
        <v>243</v>
      </c>
      <c r="D279" s="65">
        <v>9</v>
      </c>
      <c r="E279" s="66">
        <v>7</v>
      </c>
      <c r="F279" s="66">
        <v>1</v>
      </c>
      <c r="G279" s="67">
        <v>0</v>
      </c>
      <c r="H279" s="59" t="s">
        <v>543</v>
      </c>
      <c r="I279" s="59" t="s">
        <v>544</v>
      </c>
      <c r="J279" s="59"/>
      <c r="K279" s="59"/>
      <c r="L279" s="59"/>
      <c r="M279" s="59"/>
      <c r="N279" s="59"/>
      <c r="O279" s="72" t="s">
        <v>67</v>
      </c>
      <c r="P279" s="59"/>
    </row>
    <row r="280" spans="1:16" x14ac:dyDescent="0.15">
      <c r="A280" s="26"/>
      <c r="B280" s="57" t="s">
        <v>333</v>
      </c>
      <c r="C280" s="58">
        <v>244</v>
      </c>
      <c r="D280" s="65">
        <v>9</v>
      </c>
      <c r="E280" s="66">
        <v>7</v>
      </c>
      <c r="F280" s="66">
        <v>1</v>
      </c>
      <c r="G280" s="67">
        <v>5</v>
      </c>
      <c r="H280" s="83" t="s">
        <v>545</v>
      </c>
      <c r="I280" s="83" t="s">
        <v>546</v>
      </c>
      <c r="J280" s="83" t="s">
        <v>66</v>
      </c>
      <c r="K280" s="83" t="s">
        <v>67</v>
      </c>
      <c r="L280" s="83" t="s">
        <v>68</v>
      </c>
      <c r="M280" s="83" t="s">
        <v>105</v>
      </c>
      <c r="N280" s="83"/>
      <c r="O280" s="102"/>
      <c r="P280" s="83"/>
    </row>
    <row r="281" spans="1:16" x14ac:dyDescent="0.15">
      <c r="A281" s="26"/>
      <c r="B281" s="57" t="s">
        <v>333</v>
      </c>
      <c r="C281" s="58">
        <v>217</v>
      </c>
      <c r="D281" s="65">
        <v>9</v>
      </c>
      <c r="E281" s="66">
        <v>8</v>
      </c>
      <c r="F281" s="66">
        <v>2</v>
      </c>
      <c r="G281" s="67">
        <v>0</v>
      </c>
      <c r="H281" s="59" t="s">
        <v>547</v>
      </c>
      <c r="I281" s="59" t="s">
        <v>548</v>
      </c>
      <c r="J281" s="59"/>
      <c r="K281" s="59" t="s">
        <v>66</v>
      </c>
      <c r="L281" s="59"/>
      <c r="M281" s="59" t="s">
        <v>67</v>
      </c>
      <c r="N281" s="59" t="s">
        <v>219</v>
      </c>
      <c r="O281" s="59" t="s">
        <v>68</v>
      </c>
      <c r="P281" s="59"/>
    </row>
    <row r="282" spans="1:16" x14ac:dyDescent="0.15">
      <c r="A282" s="26"/>
      <c r="B282" s="57" t="s">
        <v>333</v>
      </c>
      <c r="C282" s="58">
        <v>131</v>
      </c>
      <c r="D282" s="65">
        <v>9</v>
      </c>
      <c r="E282" s="66">
        <v>8</v>
      </c>
      <c r="F282" s="66">
        <v>2</v>
      </c>
      <c r="G282" s="67">
        <v>6</v>
      </c>
      <c r="H282" s="59" t="s">
        <v>549</v>
      </c>
      <c r="I282" s="59" t="s">
        <v>259</v>
      </c>
      <c r="J282" s="59"/>
      <c r="K282" s="72"/>
      <c r="L282" s="72" t="s">
        <v>136</v>
      </c>
      <c r="M282" s="72"/>
      <c r="N282" s="72" t="s">
        <v>137</v>
      </c>
      <c r="O282" s="59" t="s">
        <v>83</v>
      </c>
      <c r="P282" s="59"/>
    </row>
    <row r="283" spans="1:16" x14ac:dyDescent="0.15">
      <c r="A283" s="26"/>
      <c r="B283" s="57" t="s">
        <v>333</v>
      </c>
      <c r="C283" s="58">
        <v>216</v>
      </c>
      <c r="D283" s="65">
        <v>9</v>
      </c>
      <c r="E283" s="66">
        <v>8</v>
      </c>
      <c r="F283" s="66">
        <v>2</v>
      </c>
      <c r="G283" s="67">
        <v>7</v>
      </c>
      <c r="H283" s="59" t="s">
        <v>550</v>
      </c>
      <c r="I283" s="59" t="s">
        <v>259</v>
      </c>
      <c r="J283" s="59"/>
      <c r="K283" s="59"/>
      <c r="L283" s="72" t="s">
        <v>136</v>
      </c>
      <c r="M283" s="72"/>
      <c r="N283" s="72" t="s">
        <v>137</v>
      </c>
      <c r="O283" s="72" t="s">
        <v>83</v>
      </c>
      <c r="P283" s="59"/>
    </row>
    <row r="284" spans="1:16" x14ac:dyDescent="0.15">
      <c r="A284" s="26"/>
      <c r="B284" s="57" t="s">
        <v>333</v>
      </c>
      <c r="C284" s="58">
        <v>220</v>
      </c>
      <c r="D284" s="65">
        <v>9</v>
      </c>
      <c r="E284" s="66">
        <v>8</v>
      </c>
      <c r="F284" s="66">
        <v>2</v>
      </c>
      <c r="G284" s="67">
        <v>8</v>
      </c>
      <c r="H284" s="59" t="s">
        <v>551</v>
      </c>
      <c r="I284" s="59" t="s">
        <v>259</v>
      </c>
      <c r="J284" s="59"/>
      <c r="K284" s="59"/>
      <c r="L284" s="72" t="s">
        <v>136</v>
      </c>
      <c r="M284" s="72"/>
      <c r="N284" s="72" t="s">
        <v>137</v>
      </c>
      <c r="O284" s="72" t="s">
        <v>83</v>
      </c>
      <c r="P284" s="59"/>
    </row>
    <row r="285" spans="1:16" x14ac:dyDescent="0.15">
      <c r="A285" s="26"/>
      <c r="B285" s="57" t="s">
        <v>333</v>
      </c>
      <c r="C285" s="58">
        <v>245</v>
      </c>
      <c r="D285" s="65">
        <v>9</v>
      </c>
      <c r="E285" s="66">
        <v>8</v>
      </c>
      <c r="F285" s="66">
        <v>2</v>
      </c>
      <c r="G285" s="67">
        <v>9</v>
      </c>
      <c r="H285" s="59" t="s">
        <v>552</v>
      </c>
      <c r="I285" s="59" t="s">
        <v>95</v>
      </c>
      <c r="J285" s="59"/>
      <c r="K285" s="59" t="s">
        <v>66</v>
      </c>
      <c r="L285" s="72" t="s">
        <v>67</v>
      </c>
      <c r="M285" s="72" t="s">
        <v>83</v>
      </c>
      <c r="N285" s="72" t="s">
        <v>138</v>
      </c>
      <c r="O285" s="59"/>
      <c r="P285" s="59"/>
    </row>
    <row r="286" spans="1:16" x14ac:dyDescent="0.15">
      <c r="A286" s="26"/>
      <c r="B286" s="57" t="s">
        <v>333</v>
      </c>
      <c r="C286" s="58">
        <v>246</v>
      </c>
      <c r="D286" s="65">
        <v>9</v>
      </c>
      <c r="E286" s="66">
        <v>8</v>
      </c>
      <c r="F286" s="66">
        <v>3</v>
      </c>
      <c r="G286" s="67">
        <v>0</v>
      </c>
      <c r="H286" s="59" t="s">
        <v>553</v>
      </c>
      <c r="I286" s="59" t="s">
        <v>259</v>
      </c>
      <c r="J286" s="59"/>
      <c r="K286" s="59"/>
      <c r="L286" s="72" t="s">
        <v>554</v>
      </c>
      <c r="M286" s="72" t="s">
        <v>136</v>
      </c>
      <c r="N286" s="72" t="s">
        <v>137</v>
      </c>
      <c r="O286" s="72" t="s">
        <v>83</v>
      </c>
      <c r="P286" s="59"/>
    </row>
    <row r="287" spans="1:16" x14ac:dyDescent="0.15">
      <c r="A287" s="26"/>
      <c r="B287" s="57" t="s">
        <v>333</v>
      </c>
      <c r="C287" s="58">
        <v>253</v>
      </c>
      <c r="D287" s="65">
        <v>9</v>
      </c>
      <c r="E287" s="66">
        <v>8</v>
      </c>
      <c r="F287" s="66">
        <v>3</v>
      </c>
      <c r="G287" s="67">
        <v>1</v>
      </c>
      <c r="H287" s="59" t="s">
        <v>555</v>
      </c>
      <c r="I287" s="59" t="s">
        <v>556</v>
      </c>
      <c r="J287" s="59"/>
      <c r="K287" s="59"/>
      <c r="L287" s="72" t="s">
        <v>66</v>
      </c>
      <c r="M287" s="72" t="s">
        <v>67</v>
      </c>
      <c r="N287" s="59"/>
      <c r="O287" s="59" t="s">
        <v>68</v>
      </c>
      <c r="P287" s="59"/>
    </row>
    <row r="288" spans="1:16" x14ac:dyDescent="0.15">
      <c r="A288" s="26"/>
      <c r="B288" s="57" t="s">
        <v>333</v>
      </c>
      <c r="C288" s="58">
        <v>254</v>
      </c>
      <c r="D288" s="65">
        <v>9</v>
      </c>
      <c r="E288" s="66">
        <v>8</v>
      </c>
      <c r="F288" s="66">
        <v>3</v>
      </c>
      <c r="G288" s="67">
        <v>2</v>
      </c>
      <c r="H288" s="59" t="s">
        <v>557</v>
      </c>
      <c r="I288" s="59" t="s">
        <v>558</v>
      </c>
      <c r="J288" s="59"/>
      <c r="K288" s="59"/>
      <c r="L288" s="59"/>
      <c r="M288" s="59"/>
      <c r="N288" s="59"/>
      <c r="O288" s="59"/>
      <c r="P288" s="59"/>
    </row>
    <row r="289" spans="1:16" x14ac:dyDescent="0.15">
      <c r="A289" s="26"/>
      <c r="B289" s="57" t="s">
        <v>333</v>
      </c>
      <c r="C289" s="58">
        <v>263</v>
      </c>
      <c r="D289" s="65">
        <v>9</v>
      </c>
      <c r="E289" s="66">
        <v>9</v>
      </c>
      <c r="F289" s="66">
        <v>6</v>
      </c>
      <c r="G289" s="67">
        <v>0</v>
      </c>
      <c r="H289" s="59" t="s">
        <v>559</v>
      </c>
      <c r="I289" s="59" t="s">
        <v>378</v>
      </c>
      <c r="J289" s="92"/>
      <c r="K289" s="92"/>
      <c r="L289" s="92"/>
      <c r="M289" s="92"/>
      <c r="N289" s="92"/>
      <c r="O289" s="92"/>
      <c r="P289" s="92"/>
    </row>
    <row r="290" spans="1:16" x14ac:dyDescent="0.15">
      <c r="A290" s="26"/>
      <c r="B290" s="222" t="s">
        <v>333</v>
      </c>
      <c r="C290" s="223">
        <v>48</v>
      </c>
      <c r="D290" s="224">
        <v>6</v>
      </c>
      <c r="E290" s="225">
        <v>1</v>
      </c>
      <c r="F290" s="225">
        <v>1</v>
      </c>
      <c r="G290" s="226">
        <v>0</v>
      </c>
      <c r="H290" s="68" t="s">
        <v>560</v>
      </c>
      <c r="I290" s="68" t="s">
        <v>451</v>
      </c>
      <c r="J290" s="68"/>
      <c r="K290" s="68"/>
      <c r="L290" s="68" t="s">
        <v>84</v>
      </c>
      <c r="M290" s="68"/>
      <c r="N290" s="68"/>
      <c r="O290" s="68"/>
      <c r="P290" s="68"/>
    </row>
    <row r="291" spans="1:16" x14ac:dyDescent="0.15">
      <c r="A291" s="26"/>
      <c r="B291" s="57" t="s">
        <v>333</v>
      </c>
      <c r="C291" s="58">
        <v>50</v>
      </c>
      <c r="D291" s="65">
        <v>3</v>
      </c>
      <c r="E291" s="66">
        <v>3</v>
      </c>
      <c r="F291" s="66">
        <v>0</v>
      </c>
      <c r="G291" s="67">
        <v>2</v>
      </c>
      <c r="H291" s="59" t="s">
        <v>561</v>
      </c>
      <c r="I291" s="59" t="s">
        <v>562</v>
      </c>
      <c r="J291" s="59"/>
      <c r="K291" s="59" t="s">
        <v>30</v>
      </c>
      <c r="L291" s="59"/>
      <c r="M291" s="59" t="s">
        <v>66</v>
      </c>
      <c r="N291" s="59" t="s">
        <v>67</v>
      </c>
      <c r="O291" s="59" t="s">
        <v>68</v>
      </c>
      <c r="P291" s="59"/>
    </row>
    <row r="292" spans="1:16" x14ac:dyDescent="0.15">
      <c r="A292" s="26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1:16" x14ac:dyDescent="0.15">
      <c r="A293" s="26"/>
      <c r="B293" s="26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1:16" x14ac:dyDescent="0.15">
      <c r="A294" s="26"/>
      <c r="B294" s="26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1:16" x14ac:dyDescent="0.15">
      <c r="A295" s="26"/>
      <c r="B295" s="26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1:16" x14ac:dyDescent="0.15">
      <c r="A296" s="26"/>
      <c r="B296" s="26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1:16" x14ac:dyDescent="0.15">
      <c r="A297" s="26"/>
      <c r="B297" s="26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1:16" x14ac:dyDescent="0.15">
      <c r="A298" s="26"/>
      <c r="B298" s="26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1:16" x14ac:dyDescent="0.15">
      <c r="A299" s="26"/>
      <c r="B299" s="26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1:16" x14ac:dyDescent="0.15">
      <c r="A300" s="26"/>
      <c r="B300" s="26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1:16" x14ac:dyDescent="0.15">
      <c r="A301" s="26"/>
      <c r="B301" s="26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1:16" x14ac:dyDescent="0.15">
      <c r="A302" s="26"/>
      <c r="B302" s="26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1:16" x14ac:dyDescent="0.15">
      <c r="A303" s="26"/>
      <c r="B303" s="26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1:16" x14ac:dyDescent="0.15">
      <c r="A304" s="26"/>
      <c r="B304" s="26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1:16" x14ac:dyDescent="0.15">
      <c r="A305" s="26"/>
      <c r="B305" s="26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1:16" x14ac:dyDescent="0.15">
      <c r="A306" s="26"/>
      <c r="B306" s="26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1:16" x14ac:dyDescent="0.15">
      <c r="A307" s="26"/>
      <c r="B307" s="26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1:16" x14ac:dyDescent="0.15">
      <c r="A308" s="26"/>
      <c r="B308" s="26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1:16" x14ac:dyDescent="0.15">
      <c r="A309" s="26"/>
      <c r="B309" s="26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1:16" x14ac:dyDescent="0.15">
      <c r="A310" s="26"/>
      <c r="B310" s="26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1:16" x14ac:dyDescent="0.15">
      <c r="A311" s="26"/>
      <c r="B311" s="26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1:16" x14ac:dyDescent="0.15">
      <c r="A312" s="26"/>
      <c r="B312" s="26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1:16" x14ac:dyDescent="0.15">
      <c r="A313" s="26"/>
      <c r="B313" s="26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1:16" x14ac:dyDescent="0.15">
      <c r="A314" s="26"/>
      <c r="B314" s="26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1:16" x14ac:dyDescent="0.15">
      <c r="A315" s="26"/>
      <c r="B315" s="26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1:16" x14ac:dyDescent="0.15">
      <c r="A316" s="26"/>
      <c r="B316" s="26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1:16" x14ac:dyDescent="0.15">
      <c r="A317" s="26"/>
      <c r="B317" s="26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1:16" x14ac:dyDescent="0.15">
      <c r="A318" s="26"/>
      <c r="B318" s="26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1:16" x14ac:dyDescent="0.15">
      <c r="A319" s="26"/>
      <c r="B319" s="26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1:16" x14ac:dyDescent="0.15">
      <c r="A320" s="26"/>
      <c r="B320" s="26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1:16" x14ac:dyDescent="0.15">
      <c r="A321" s="26"/>
      <c r="B321" s="26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1:16" x14ac:dyDescent="0.15">
      <c r="A322" s="26"/>
      <c r="B322" s="26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1:16" x14ac:dyDescent="0.15">
      <c r="A323" s="26"/>
      <c r="B323" s="26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1:16" x14ac:dyDescent="0.15">
      <c r="A324" s="26"/>
      <c r="B324" s="26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1:16" x14ac:dyDescent="0.15">
      <c r="A325" s="26"/>
      <c r="B325" s="26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1:16" x14ac:dyDescent="0.15">
      <c r="A326" s="26"/>
      <c r="B326" s="26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1:16" x14ac:dyDescent="0.15">
      <c r="A327" s="26"/>
      <c r="B327" s="26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1:16" x14ac:dyDescent="0.15">
      <c r="A328" s="26"/>
      <c r="B328" s="26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1:16" x14ac:dyDescent="0.15">
      <c r="A329" s="26"/>
      <c r="B329" s="26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1:16" x14ac:dyDescent="0.15">
      <c r="A330" s="26"/>
      <c r="B330" s="26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1:16" x14ac:dyDescent="0.15">
      <c r="A331" s="26"/>
      <c r="B331" s="26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1:16" x14ac:dyDescent="0.15">
      <c r="A332" s="26"/>
      <c r="B332" s="26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1:16" x14ac:dyDescent="0.15">
      <c r="A333" s="26"/>
      <c r="B333" s="26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1:16" x14ac:dyDescent="0.15">
      <c r="A334" s="26"/>
      <c r="B334" s="26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1:16" x14ac:dyDescent="0.15">
      <c r="A335" s="26"/>
      <c r="B335" s="26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1:16" x14ac:dyDescent="0.15">
      <c r="A336" s="26"/>
      <c r="B336" s="26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1:16" x14ac:dyDescent="0.15">
      <c r="A337" s="26"/>
      <c r="B337" s="26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1:16" x14ac:dyDescent="0.15">
      <c r="A338" s="26"/>
      <c r="B338" s="26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1:16" x14ac:dyDescent="0.15">
      <c r="A339" s="26"/>
      <c r="B339" s="26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1:16" x14ac:dyDescent="0.15">
      <c r="A340" s="26"/>
      <c r="B340" s="26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1:16" x14ac:dyDescent="0.15">
      <c r="A341" s="26"/>
      <c r="B341" s="26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1:16" x14ac:dyDescent="0.15">
      <c r="A342" s="26"/>
      <c r="B342" s="26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1:16" x14ac:dyDescent="0.15">
      <c r="A343" s="26"/>
      <c r="B343" s="26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1:16" x14ac:dyDescent="0.15">
      <c r="A344" s="26"/>
      <c r="B344" s="26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1:16" x14ac:dyDescent="0.15">
      <c r="A345" s="26"/>
      <c r="B345" s="26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1:16" x14ac:dyDescent="0.15">
      <c r="A346" s="26"/>
      <c r="B346" s="26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1:16" x14ac:dyDescent="0.15">
      <c r="A347" s="26"/>
      <c r="B347" s="26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1:16" x14ac:dyDescent="0.15">
      <c r="A348" s="26"/>
      <c r="B348" s="26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1:16" x14ac:dyDescent="0.15">
      <c r="A349" s="26"/>
      <c r="B349" s="26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1:16" x14ac:dyDescent="0.15">
      <c r="A350" s="26"/>
      <c r="B350" s="26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1:16" x14ac:dyDescent="0.15">
      <c r="A351" s="26"/>
      <c r="B351" s="26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1:16" x14ac:dyDescent="0.15">
      <c r="A352" s="26"/>
      <c r="B352" s="26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1:16" x14ac:dyDescent="0.15">
      <c r="A353" s="26"/>
      <c r="B353" s="26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1:16" x14ac:dyDescent="0.15">
      <c r="A354" s="26"/>
      <c r="B354" s="26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1:16" x14ac:dyDescent="0.15">
      <c r="A355" s="26"/>
      <c r="B355" s="26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1:16" x14ac:dyDescent="0.15">
      <c r="A356" s="26"/>
      <c r="B356" s="26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1:16" x14ac:dyDescent="0.15">
      <c r="A357" s="26"/>
      <c r="B357" s="26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1:16" x14ac:dyDescent="0.15">
      <c r="A358" s="26"/>
      <c r="B358" s="26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1:16" x14ac:dyDescent="0.15">
      <c r="A359" s="26"/>
      <c r="B359" s="26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1:16" x14ac:dyDescent="0.15">
      <c r="A360" s="26"/>
      <c r="B360" s="26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1:16" x14ac:dyDescent="0.15">
      <c r="A361" s="26"/>
      <c r="B361" s="26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1:16" x14ac:dyDescent="0.15">
      <c r="A362" s="26"/>
      <c r="B362" s="26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1:16" x14ac:dyDescent="0.15">
      <c r="A363" s="26"/>
      <c r="B363" s="26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1:16" x14ac:dyDescent="0.15">
      <c r="A364" s="26"/>
      <c r="B364" s="26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1:16" x14ac:dyDescent="0.15">
      <c r="A365" s="26"/>
      <c r="B365" s="26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1:16" x14ac:dyDescent="0.15">
      <c r="A366" s="26"/>
      <c r="B366" s="26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1:16" x14ac:dyDescent="0.15">
      <c r="A367" s="26"/>
      <c r="B367" s="26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1:16" x14ac:dyDescent="0.15">
      <c r="A368" s="26"/>
      <c r="B368" s="26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1:16" x14ac:dyDescent="0.15">
      <c r="A369" s="26"/>
      <c r="B369" s="26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1:16" x14ac:dyDescent="0.15">
      <c r="A370" s="26"/>
      <c r="B370" s="26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1:16" x14ac:dyDescent="0.15">
      <c r="A371" s="26"/>
      <c r="B371" s="26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1:16" x14ac:dyDescent="0.15">
      <c r="A372" s="26"/>
      <c r="B372" s="26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1:16" x14ac:dyDescent="0.15">
      <c r="A373" s="26"/>
      <c r="B373" s="26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1:16" x14ac:dyDescent="0.15">
      <c r="A374" s="26"/>
      <c r="B374" s="26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1:16" x14ac:dyDescent="0.15">
      <c r="A375" s="26"/>
      <c r="B375" s="26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1:16" x14ac:dyDescent="0.15">
      <c r="A376" s="26"/>
      <c r="B376" s="26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1:16" x14ac:dyDescent="0.15">
      <c r="A377" s="26"/>
      <c r="B377" s="26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1:16" x14ac:dyDescent="0.15">
      <c r="A378" s="26"/>
      <c r="B378" s="26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1:16" x14ac:dyDescent="0.15">
      <c r="A379" s="26"/>
      <c r="B379" s="26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1:16" x14ac:dyDescent="0.15">
      <c r="A380" s="26"/>
      <c r="B380" s="26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1:16" x14ac:dyDescent="0.15">
      <c r="A381" s="26"/>
      <c r="B381" s="26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1:16" x14ac:dyDescent="0.15">
      <c r="A382" s="26"/>
      <c r="B382" s="26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1:16" x14ac:dyDescent="0.15">
      <c r="A383" s="26"/>
      <c r="B383" s="26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1:16" x14ac:dyDescent="0.15">
      <c r="A384" s="26"/>
      <c r="B384" s="26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1:16" x14ac:dyDescent="0.15">
      <c r="A385" s="26"/>
      <c r="B385" s="26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1:16" x14ac:dyDescent="0.15">
      <c r="A386" s="26"/>
      <c r="B386" s="26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1:16" x14ac:dyDescent="0.15">
      <c r="A387" s="26"/>
      <c r="B387" s="26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1:16" x14ac:dyDescent="0.15">
      <c r="A388" s="26"/>
      <c r="B388" s="26"/>
      <c r="H388" s="113"/>
      <c r="I388" s="113"/>
      <c r="J388" s="113"/>
      <c r="K388" s="113"/>
      <c r="L388" s="113"/>
      <c r="M388" s="113"/>
      <c r="N388" s="113"/>
      <c r="O388" s="113"/>
      <c r="P388" s="113"/>
    </row>
  </sheetData>
  <sheetProtection password="CC25" sheet="1" objects="1" scenarios="1" autoFilter="0"/>
  <autoFilter ref="A171:AI291" xr:uid="{00000000-0009-0000-0000-000003000000}">
    <filterColumn colId="3" showButton="0"/>
    <filterColumn colId="4" showButton="0"/>
    <filterColumn colId="5" showButton="0"/>
  </autoFilter>
  <mergeCells count="2">
    <mergeCell ref="D171:G171"/>
    <mergeCell ref="D4:P8"/>
  </mergeCells>
  <phoneticPr fontId="12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6"/>
  <sheetViews>
    <sheetView topLeftCell="B152" workbookViewId="0">
      <selection activeCell="D170" sqref="D170"/>
    </sheetView>
  </sheetViews>
  <sheetFormatPr defaultColWidth="9" defaultRowHeight="13.5" x14ac:dyDescent="0.15"/>
  <cols>
    <col min="1" max="1" width="9" customWidth="1"/>
    <col min="5" max="5" width="64" customWidth="1"/>
  </cols>
  <sheetData>
    <row r="1" spans="2:13" x14ac:dyDescent="0.15">
      <c r="B1" s="1"/>
      <c r="C1" s="1"/>
      <c r="D1" s="2" t="s">
        <v>8</v>
      </c>
      <c r="E1" s="1" t="s">
        <v>28</v>
      </c>
      <c r="F1" s="1" t="s">
        <v>29</v>
      </c>
      <c r="G1" s="2"/>
      <c r="H1" s="2"/>
      <c r="I1" s="2"/>
      <c r="J1" s="2"/>
      <c r="K1" s="2"/>
      <c r="L1" s="2"/>
      <c r="M1" s="2"/>
    </row>
    <row r="2" spans="2:13" x14ac:dyDescent="0.15">
      <c r="B2" s="1"/>
      <c r="C2" s="11" t="s">
        <v>896</v>
      </c>
      <c r="D2" s="3" t="str">
        <f>TEXT(区分表Ａ・Ｂ!D6,"0")&amp;TEXT(区分表Ａ・Ｂ!E6,"0")&amp;TEXT(区分表Ａ・Ｂ!F6,"0")&amp;TEXT(区分表Ａ・Ｂ!G6,"0")</f>
        <v>2101</v>
      </c>
      <c r="E2" s="1" t="str">
        <f>区分表Ａ・Ｂ!H6</f>
        <v>FFJ検定</v>
      </c>
      <c r="F2" s="1" t="str">
        <f>区分表Ａ・Ｂ!I6</f>
        <v>日本学校農業クラブ連盟</v>
      </c>
      <c r="G2" s="2"/>
      <c r="H2" s="2"/>
      <c r="I2" s="2"/>
      <c r="J2" s="2"/>
      <c r="K2" s="2"/>
      <c r="L2" s="2"/>
      <c r="M2" s="2"/>
    </row>
    <row r="3" spans="2:13" x14ac:dyDescent="0.15">
      <c r="C3" s="11" t="s">
        <v>896</v>
      </c>
      <c r="D3" t="str">
        <f>TEXT(区分表Ａ・Ｂ!D9,"0")&amp;TEXT(区分表Ａ・Ｂ!E9,"0")&amp;TEXT(区分表Ａ・Ｂ!F9,"0")&amp;TEXT(区分表Ａ・Ｂ!G9,"0")</f>
        <v>1101</v>
      </c>
      <c r="E3" t="str">
        <f>区分表Ａ・Ｂ!H9</f>
        <v>プロジェクト発表会</v>
      </c>
      <c r="F3" t="str">
        <f>区分表Ａ・Ｂ!I9</f>
        <v>日本学校農業クラブ連盟/
ブロック学校農業クラブ連盟/
県学校農業クラブ連盟</v>
      </c>
    </row>
    <row r="4" spans="2:13" x14ac:dyDescent="0.15">
      <c r="C4" s="11" t="s">
        <v>896</v>
      </c>
      <c r="D4" t="str">
        <f>TEXT(区分表Ａ・Ｂ!D10,"0")&amp;TEXT(区分表Ａ・Ｂ!E10,"0")&amp;TEXT(区分表Ａ・Ｂ!F10,"0")&amp;TEXT(区分表Ａ・Ｂ!G10,"0")</f>
        <v>1102</v>
      </c>
      <c r="E4" t="str">
        <f>区分表Ａ・Ｂ!H10</f>
        <v>意見発表会</v>
      </c>
      <c r="F4" t="str">
        <f>区分表Ａ・Ｂ!I10</f>
        <v>日本学校農業クラブ連盟/
ブロック学校農業クラブ連盟/
県学校農業クラブ連盟</v>
      </c>
    </row>
    <row r="5" spans="2:13" x14ac:dyDescent="0.15">
      <c r="C5" s="11" t="s">
        <v>896</v>
      </c>
      <c r="D5" t="str">
        <f>TEXT(区分表Ａ・Ｂ!D11,"0")&amp;TEXT(区分表Ａ・Ｂ!E11,"0")&amp;TEXT(区分表Ａ・Ｂ!F11,"0")&amp;TEXT(区分表Ａ・Ｂ!G11,"0")</f>
        <v>1103</v>
      </c>
      <c r="E5" t="str">
        <f>区分表Ａ・Ｂ!H11</f>
        <v>平板測量競技会</v>
      </c>
      <c r="F5" t="str">
        <f>区分表Ａ・Ｂ!I11</f>
        <v>日本学校農業クラブ連盟/県学校農業クラブ連盟</v>
      </c>
    </row>
    <row r="6" spans="2:13" x14ac:dyDescent="0.15">
      <c r="C6" s="11" t="s">
        <v>896</v>
      </c>
      <c r="D6" t="str">
        <f>TEXT(区分表Ａ・Ｂ!D12,"0")&amp;TEXT(区分表Ａ・Ｂ!E12,"0")&amp;TEXT(区分表Ａ・Ｂ!F12,"0")&amp;TEXT(区分表Ａ・Ｂ!G12,"0")</f>
        <v>1104</v>
      </c>
      <c r="E6" t="str">
        <f>区分表Ａ・Ｂ!H12</f>
        <v>家畜審査競技会</v>
      </c>
      <c r="F6" t="str">
        <f>区分表Ａ・Ｂ!I12</f>
        <v>日本学校農業クラブ連盟/県学校農業クラブ連盟</v>
      </c>
    </row>
    <row r="7" spans="2:13" x14ac:dyDescent="0.15">
      <c r="C7" s="11" t="s">
        <v>896</v>
      </c>
      <c r="D7" t="str">
        <f>TEXT(区分表Ａ・Ｂ!D13,"0")&amp;TEXT(区分表Ａ・Ｂ!E13,"0")&amp;TEXT(区分表Ａ・Ｂ!F13,"0")&amp;TEXT(区分表Ａ・Ｂ!G13,"0")</f>
        <v>1105</v>
      </c>
      <c r="E7" t="str">
        <f>区分表Ａ・Ｂ!H13</f>
        <v>農業鑑定競技会（全国大会）</v>
      </c>
      <c r="F7" t="str">
        <f>区分表Ａ・Ｂ!I13</f>
        <v>日本学校農業クラブ連盟</v>
      </c>
    </row>
    <row r="8" spans="2:13" x14ac:dyDescent="0.15">
      <c r="C8" s="11" t="s">
        <v>896</v>
      </c>
      <c r="D8" t="str">
        <f>TEXT(区分表Ａ・Ｂ!D14,"0")&amp;TEXT(区分表Ａ・Ｂ!E14,"0")&amp;TEXT(区分表Ａ・Ｂ!F14,"0")&amp;TEXT(区分表Ａ・Ｂ!G14,"0")</f>
        <v>1106</v>
      </c>
      <c r="E8" t="str">
        <f>区分表Ａ・Ｂ!H14</f>
        <v>農業情報処理競技会</v>
      </c>
      <c r="F8" t="str">
        <f>区分表Ａ・Ｂ!I14</f>
        <v>日本学校農業クラブ連盟/県学校農業クラブ連盟</v>
      </c>
    </row>
    <row r="9" spans="2:13" x14ac:dyDescent="0.15">
      <c r="C9" s="11" t="s">
        <v>896</v>
      </c>
      <c r="D9" t="str">
        <f>TEXT(区分表Ａ・Ｂ!D15,"0")&amp;TEXT(区分表Ａ・Ｂ!E15,"0")&amp;TEXT(区分表Ａ・Ｂ!F15,"0")&amp;TEXT(区分表Ａ・Ｂ!G15,"0")</f>
        <v>2001</v>
      </c>
      <c r="E9" t="str">
        <f>区分表Ａ・Ｂ!H15</f>
        <v>食の検定・食農級</v>
      </c>
      <c r="F9" t="str">
        <f>区分表Ａ・Ｂ!I15</f>
        <v>一般社団法人食の検定協会</v>
      </c>
    </row>
    <row r="10" spans="2:13" x14ac:dyDescent="0.15">
      <c r="C10" s="11" t="s">
        <v>896</v>
      </c>
      <c r="D10" t="str">
        <f>TEXT(区分表Ａ・Ｂ!D16,"0")&amp;TEXT(区分表Ａ・Ｂ!E16,"0")&amp;TEXT(区分表Ａ・Ｂ!F16,"0")&amp;TEXT(区分表Ａ・Ｂ!G16,"0")</f>
        <v>2002</v>
      </c>
      <c r="E10" t="str">
        <f>区分表Ａ・Ｂ!H16</f>
        <v>食の6次産業化プロデューサー（食Pro.）</v>
      </c>
      <c r="F10" t="str">
        <f>区分表Ａ・Ｂ!I16</f>
        <v>一般社団法人食農共創プロデューサーズ</v>
      </c>
    </row>
    <row r="11" spans="2:13" x14ac:dyDescent="0.15">
      <c r="C11" s="11" t="s">
        <v>896</v>
      </c>
      <c r="D11" t="str">
        <f>TEXT(区分表Ａ・Ｂ!D17,"0")&amp;TEXT(区分表Ａ・Ｂ!E17,"0")&amp;TEXT(区分表Ａ・Ｂ!F17,"0")&amp;TEXT(区分表Ａ・Ｂ!G17,"0")</f>
        <v>2301</v>
      </c>
      <c r="E11" t="str">
        <f>区分表Ａ・Ｂ!H17</f>
        <v>日本農業技術検定</v>
      </c>
      <c r="F11" t="str">
        <f>区分表Ａ・Ｂ!I17</f>
        <v>日本農業技術検定協会</v>
      </c>
    </row>
    <row r="12" spans="2:13" x14ac:dyDescent="0.15">
      <c r="C12" s="11" t="s">
        <v>896</v>
      </c>
      <c r="D12" t="str">
        <f>TEXT(区分表Ａ・Ｂ!D18,"0")&amp;TEXT(区分表Ａ・Ｂ!E18,"0")&amp;TEXT(区分表Ａ・Ｂ!F18,"0")&amp;TEXT(区分表Ａ・Ｂ!G18,"0")</f>
        <v>2501</v>
      </c>
      <c r="E12" t="str">
        <f>区分表Ａ・Ｂ!H18</f>
        <v>生物分類技能検定</v>
      </c>
      <c r="F12" t="str">
        <f>区分表Ａ・Ｂ!I18</f>
        <v>一般財団法人自然環境研究センター</v>
      </c>
    </row>
    <row r="13" spans="2:13" x14ac:dyDescent="0.15">
      <c r="C13" s="11" t="s">
        <v>896</v>
      </c>
      <c r="D13" t="str">
        <f>TEXT(区分表Ａ・Ｂ!D19,"0")&amp;TEXT(区分表Ａ・Ｂ!E19,"0")&amp;TEXT(区分表Ａ・Ｂ!F19,"0")&amp;TEXT(区分表Ａ・Ｂ!G19,"0")</f>
        <v>2601</v>
      </c>
      <c r="E13" t="str">
        <f>区分表Ａ・Ｂ!H19</f>
        <v>バイオ技術者認定試験</v>
      </c>
      <c r="F13" t="str">
        <f>区分表Ａ・Ｂ!I19</f>
        <v>NPO法人日本ﾊﾞｲｵ技術教育学会</v>
      </c>
    </row>
    <row r="14" spans="2:13" x14ac:dyDescent="0.15">
      <c r="C14" s="11" t="s">
        <v>896</v>
      </c>
      <c r="D14" t="str">
        <f>TEXT(区分表Ａ・Ｂ!D20,"0")&amp;TEXT(区分表Ａ・Ｂ!E20,"0")&amp;TEXT(区分表Ａ・Ｂ!F20,"0")&amp;TEXT(区分表Ａ・Ｂ!G20,"0")</f>
        <v>3001</v>
      </c>
      <c r="E14" t="str">
        <f>区分表Ａ・Ｂ!H20</f>
        <v>土壌医検定試験</v>
      </c>
      <c r="F14" t="str">
        <f>区分表Ａ・Ｂ!I20</f>
        <v>一般財団法人日本土壌協会</v>
      </c>
    </row>
    <row r="15" spans="2:13" x14ac:dyDescent="0.15">
      <c r="C15" s="11" t="s">
        <v>896</v>
      </c>
      <c r="D15" t="str">
        <f>TEXT(区分表Ａ・Ｂ!D21,"0")&amp;TEXT(区分表Ａ・Ｂ!E21,"0")&amp;TEXT(区分表Ａ・Ｂ!F21,"0")&amp;TEXT(区分表Ａ・Ｂ!G21,"0")</f>
        <v>3002</v>
      </c>
      <c r="E15" t="str">
        <f>区分表Ａ・Ｂ!H21</f>
        <v>園芸装飾技能検定（室内園芸装飾作業）</v>
      </c>
      <c r="F15" t="str">
        <f>区分表Ａ・Ｂ!I21</f>
        <v>都道府県職業能力開発協会</v>
      </c>
    </row>
    <row r="16" spans="2:13" x14ac:dyDescent="0.15">
      <c r="C16" s="11" t="s">
        <v>896</v>
      </c>
      <c r="D16" t="str">
        <f>TEXT(区分表Ａ・Ｂ!D22,"0")&amp;TEXT(区分表Ａ・Ｂ!E22,"0")&amp;TEXT(区分表Ａ・Ｂ!F22,"0")&amp;TEXT(区分表Ａ・Ｂ!G22,"0")</f>
        <v>3101</v>
      </c>
      <c r="E16" t="str">
        <f>区分表Ａ・Ｂ!H22</f>
        <v>フラワーデザイナー資格検定</v>
      </c>
      <c r="F16" t="str">
        <f>区分表Ａ・Ｂ!I22</f>
        <v>公益社団法人日本フラワーデザイナー協会</v>
      </c>
    </row>
    <row r="17" spans="3:9" x14ac:dyDescent="0.15">
      <c r="C17" s="11" t="s">
        <v>896</v>
      </c>
      <c r="D17" t="str">
        <f>TEXT(区分表Ａ・Ｂ!D23,"0")&amp;TEXT(区分表Ａ・Ｂ!E23,"0")&amp;TEXT(区分表Ａ・Ｂ!F23,"0")&amp;TEXT(区分表Ａ・Ｂ!G23,"0")</f>
        <v>3102</v>
      </c>
      <c r="E17" t="str">
        <f>区分表Ａ・Ｂ!H23</f>
        <v>フラワー装飾技能士検定（フラワー装飾作業）</v>
      </c>
      <c r="F17" t="str">
        <f>区分表Ａ・Ｂ!I23</f>
        <v>都道府県職業能力開発協会</v>
      </c>
    </row>
    <row r="18" spans="3:9" x14ac:dyDescent="0.15">
      <c r="C18" s="11" t="s">
        <v>896</v>
      </c>
      <c r="D18" t="str">
        <f>TEXT(区分表Ａ・Ｂ!D24,"0")&amp;TEXT(区分表Ａ・Ｂ!E24,"0")&amp;TEXT(区分表Ａ・Ｂ!F24,"0")&amp;TEXT(区分表Ａ・Ｂ!G24,"0")</f>
        <v>3201</v>
      </c>
      <c r="E18" t="str">
        <f>区分表Ａ・Ｂ!H24</f>
        <v>カラーコーディネーター検定</v>
      </c>
      <c r="F18" t="str">
        <f>区分表Ａ・Ｂ!I24</f>
        <v>都道府県商工会議所</v>
      </c>
    </row>
    <row r="19" spans="3:9" x14ac:dyDescent="0.15">
      <c r="C19" s="11" t="s">
        <v>896</v>
      </c>
      <c r="D19" t="str">
        <f>TEXT(区分表Ａ・Ｂ!D25,"0")&amp;TEXT(区分表Ａ・Ｂ!E25,"0")&amp;TEXT(区分表Ａ・Ｂ!F25,"0")&amp;TEXT(区分表Ａ・Ｂ!G25,"0")</f>
        <v>3202</v>
      </c>
      <c r="E19" t="str">
        <f>区分表Ａ・Ｂ!H25</f>
        <v>色彩検定</v>
      </c>
      <c r="F19" t="str">
        <f>区分表Ａ・Ｂ!I25</f>
        <v>公益社団法人色彩検定協会</v>
      </c>
    </row>
    <row r="20" spans="3:9" x14ac:dyDescent="0.15">
      <c r="C20" s="11" t="s">
        <v>896</v>
      </c>
      <c r="D20" t="str">
        <f>TEXT(区分表Ａ・Ｂ!D26,"0")&amp;TEXT(区分表Ａ・Ｂ!E26,"0")&amp;TEXT(区分表Ａ・Ｂ!F26,"0")&amp;TEXT(区分表Ａ・Ｂ!G26,"0")</f>
        <v>4001</v>
      </c>
      <c r="E20" t="str">
        <f>区分表Ａ・Ｂ!H26</f>
        <v>実験動物２級技術者</v>
      </c>
      <c r="F20" t="str">
        <f>区分表Ａ・Ｂ!I26</f>
        <v>公益社団法人日本実験動物協会</v>
      </c>
    </row>
    <row r="21" spans="3:9" x14ac:dyDescent="0.15">
      <c r="C21" s="11" t="s">
        <v>896</v>
      </c>
      <c r="D21" t="str">
        <f>TEXT(区分表Ａ・Ｂ!D27,"0")&amp;TEXT(区分表Ａ・Ｂ!E27,"0")&amp;TEXT(区分表Ａ・Ｂ!F27,"0")&amp;TEXT(区分表Ａ・Ｂ!G27,"0")</f>
        <v>4002</v>
      </c>
      <c r="E21" t="str">
        <f>区分表Ａ・Ｂ!H27</f>
        <v>愛玩動物飼養管理士</v>
      </c>
      <c r="F21" t="str">
        <f>区分表Ａ・Ｂ!I27</f>
        <v>公益社団法人日本愛玩動物協会</v>
      </c>
    </row>
    <row r="22" spans="3:9" x14ac:dyDescent="0.15">
      <c r="C22" s="11" t="s">
        <v>896</v>
      </c>
      <c r="D22" s="21"/>
      <c r="E22" s="21" t="str">
        <f>区分表Ａ・Ｂ!H28</f>
        <v>準二級愛玩動物飼養管理士</v>
      </c>
      <c r="F22" s="21" t="str">
        <f>区分表Ａ・Ｂ!I28</f>
        <v>日本愛玩動物協会</v>
      </c>
      <c r="G22" s="21"/>
      <c r="H22" s="21"/>
      <c r="I22" s="21"/>
    </row>
    <row r="23" spans="3:9" x14ac:dyDescent="0.15">
      <c r="C23" s="11" t="s">
        <v>896</v>
      </c>
      <c r="D23" t="str">
        <f>TEXT(区分表Ａ・Ｂ!D29,"0")&amp;TEXT(区分表Ａ・Ｂ!E29,"0")&amp;TEXT(区分表Ａ・Ｂ!F29,"0")&amp;TEXT(区分表Ａ・Ｂ!G29,"0")</f>
        <v>4004</v>
      </c>
      <c r="E23" t="str">
        <f>区分表Ａ・Ｂ!H29</f>
        <v>家畜商</v>
      </c>
      <c r="F23" t="str">
        <f>区分表Ａ・Ｂ!I29</f>
        <v>一般社団法人日本家畜商協会</v>
      </c>
    </row>
    <row r="24" spans="3:9" x14ac:dyDescent="0.15">
      <c r="C24" s="11" t="s">
        <v>896</v>
      </c>
      <c r="D24" t="str">
        <f>TEXT(区分表Ａ・Ｂ!D30,"0")&amp;TEXT(区分表Ａ・Ｂ!E30,"0")&amp;TEXT(区分表Ａ・Ｂ!F30,"0")&amp;TEXT(区分表Ａ・Ｂ!G30,"0")</f>
        <v>4005</v>
      </c>
      <c r="E24" t="str">
        <f>区分表Ａ・Ｂ!H30</f>
        <v>騎乗者資格認定試験</v>
      </c>
      <c r="F24" t="str">
        <f>区分表Ａ・Ｂ!I30</f>
        <v>公益社団法人日本馬術連盟</v>
      </c>
    </row>
    <row r="25" spans="3:9" x14ac:dyDescent="0.15">
      <c r="C25" s="11" t="s">
        <v>896</v>
      </c>
      <c r="D25" t="str">
        <f>TEXT(区分表Ａ・Ｂ!D31,"0")&amp;TEXT(区分表Ａ・Ｂ!E31,"0")&amp;TEXT(区分表Ａ・Ｂ!F31,"0")&amp;TEXT(区分表Ａ・Ｂ!G31,"0")</f>
        <v>4306</v>
      </c>
      <c r="E25" t="str">
        <f>区分表Ａ・Ｂ!H31</f>
        <v>動物愛護推進員</v>
      </c>
      <c r="F25" t="str">
        <f>区分表Ａ・Ｂ!I31</f>
        <v>都道府県保健局</v>
      </c>
    </row>
    <row r="26" spans="3:9" x14ac:dyDescent="0.15">
      <c r="C26" s="11" t="s">
        <v>896</v>
      </c>
      <c r="D26" t="str">
        <f>TEXT(区分表Ａ・Ｂ!D32,"0")&amp;TEXT(区分表Ａ・Ｂ!E32,"0")&amp;TEXT(区分表Ａ・Ｂ!F32,"0")&amp;TEXT(区分表Ａ・Ｂ!G32,"0")</f>
        <v>4307</v>
      </c>
      <c r="E26" t="str">
        <f>区分表Ａ・Ｂ!H32</f>
        <v>動物愛護社会化検定（犬の飼い主検定）</v>
      </c>
      <c r="F26" t="str">
        <f>区分表Ａ・Ｂ!I32</f>
        <v>特定非営利活動法人動物愛護社会化推進協会</v>
      </c>
    </row>
    <row r="27" spans="3:9" x14ac:dyDescent="0.15">
      <c r="C27" s="11" t="s">
        <v>896</v>
      </c>
      <c r="D27" t="str">
        <f>TEXT(区分表Ａ・Ｂ!D33,"0")&amp;TEXT(区分表Ａ・Ｂ!E33,"0")&amp;TEXT(区分表Ａ・Ｂ!F33,"0")&amp;TEXT(区分表Ａ・Ｂ!G33,"0")</f>
        <v>4308</v>
      </c>
      <c r="E27" t="str">
        <f>区分表Ａ・Ｂ!H33</f>
        <v>家畜人工授精師</v>
      </c>
      <c r="F27" t="str">
        <f>区分表Ａ・Ｂ!I33</f>
        <v>家畜保健衛生所</v>
      </c>
    </row>
    <row r="28" spans="3:9" x14ac:dyDescent="0.15">
      <c r="C28" s="11" t="s">
        <v>896</v>
      </c>
      <c r="D28" t="str">
        <f>TEXT(区分表Ａ・Ｂ!D34,"0")&amp;TEXT(区分表Ａ・Ｂ!E34,"0")&amp;TEXT(区分表Ａ・Ｂ!F34,"0")&amp;TEXT(区分表Ａ・Ｂ!G34,"0")</f>
        <v>5001</v>
      </c>
      <c r="E28" t="str">
        <f>区分表Ａ・Ｂ!H34</f>
        <v>リテールマーケティング（販売士）検定</v>
      </c>
      <c r="F28" t="str">
        <f>区分表Ａ・Ｂ!I34</f>
        <v>日本商工会議所</v>
      </c>
    </row>
    <row r="29" spans="3:9" x14ac:dyDescent="0.15">
      <c r="C29" s="11" t="s">
        <v>896</v>
      </c>
      <c r="D29" t="str">
        <f>TEXT(区分表Ａ・Ｂ!D35,"0")&amp;TEXT(区分表Ａ・Ｂ!E35,"0")&amp;TEXT(区分表Ａ・Ｂ!F35,"0")&amp;TEXT(区分表Ａ・Ｂ!G35,"0")</f>
        <v>5002</v>
      </c>
      <c r="E29" t="str">
        <f>区分表Ａ・Ｂ!H35</f>
        <v>食生活アドバイザーⓇ検定</v>
      </c>
      <c r="F29" t="str">
        <f>区分表Ａ・Ｂ!I35</f>
        <v>一般社団法人ＦＬＡネットワーク協会</v>
      </c>
    </row>
    <row r="30" spans="3:9" x14ac:dyDescent="0.15">
      <c r="C30" s="11" t="s">
        <v>896</v>
      </c>
      <c r="D30" t="str">
        <f>TEXT(区分表Ａ・Ｂ!D36,"0")&amp;TEXT(区分表Ａ・Ｂ!E36,"0")&amp;TEXT(区分表Ａ・Ｂ!F36,"0")&amp;TEXT(区分表Ａ・Ｂ!G36,"0")</f>
        <v>5003</v>
      </c>
      <c r="E30" t="str">
        <f>区分表Ａ・Ｂ!H36</f>
        <v>食品衛生責任者</v>
      </c>
      <c r="F30" t="str">
        <f>区分表Ａ・Ｂ!I36</f>
        <v>都道府県食品衛生協会</v>
      </c>
    </row>
    <row r="31" spans="3:9" x14ac:dyDescent="0.15">
      <c r="C31" s="11" t="s">
        <v>896</v>
      </c>
      <c r="D31" t="str">
        <f>TEXT(区分表Ａ・Ｂ!D37,"0")&amp;TEXT(区分表Ａ・Ｂ!E37,"0")&amp;TEXT(区分表Ａ・Ｂ!F37,"0")&amp;TEXT(区分表Ａ・Ｂ!G37,"0")</f>
        <v>5004</v>
      </c>
      <c r="E31" t="str">
        <f>区分表Ａ・Ｂ!H37</f>
        <v>パン製造技能士</v>
      </c>
      <c r="F31" t="str">
        <f>区分表Ａ・Ｂ!I37</f>
        <v>中央職業能力開発協会</v>
      </c>
    </row>
    <row r="32" spans="3:9" x14ac:dyDescent="0.15">
      <c r="C32" s="11" t="s">
        <v>896</v>
      </c>
      <c r="D32" t="str">
        <f>TEXT(区分表Ａ・Ｂ!D38,"0")&amp;TEXT(区分表Ａ・Ｂ!E38,"0")&amp;TEXT(区分表Ａ・Ｂ!F38,"0")&amp;TEXT(区分表Ａ・Ｂ!G38,"0")</f>
        <v>6101</v>
      </c>
      <c r="E32" t="str">
        <f>区分表Ａ・Ｂ!H38</f>
        <v>測量士・測量士補</v>
      </c>
      <c r="F32" t="str">
        <f>区分表Ａ・Ｂ!I38</f>
        <v xml:space="preserve">国土交通省国土地理院 </v>
      </c>
    </row>
    <row r="33" spans="3:9" x14ac:dyDescent="0.15">
      <c r="C33" s="219" t="s">
        <v>582</v>
      </c>
      <c r="D33" t="str">
        <f>TEXT(区分表Ａ・Ｂ!D39,"0")&amp;TEXT(区分表Ａ・Ｂ!E39,"0")&amp;TEXT(区分表Ａ・Ｂ!F39,"0")&amp;TEXT(区分表Ａ・Ｂ!G39,"0")</f>
        <v>6110</v>
      </c>
      <c r="E33" t="str">
        <f>区分表Ａ・Ｂ!H39</f>
        <v>2級土木施工管理技術検定（学科）</v>
      </c>
      <c r="F33" t="str">
        <f>区分表Ａ・Ｂ!I39</f>
        <v>全国建設研修センター</v>
      </c>
      <c r="G33" s="8"/>
      <c r="H33" s="8"/>
      <c r="I33" s="8"/>
    </row>
    <row r="34" spans="3:9" x14ac:dyDescent="0.15">
      <c r="C34" s="11" t="s">
        <v>896</v>
      </c>
      <c r="D34" t="str">
        <f>TEXT(区分表Ａ・Ｂ!D40,"0")&amp;TEXT(区分表Ａ・Ｂ!E40,"0")&amp;TEXT(区分表Ａ・Ｂ!F40,"0")&amp;TEXT(区分表Ａ・Ｂ!G40,"0")</f>
        <v>6301</v>
      </c>
      <c r="E34" t="str">
        <f>区分表Ａ・Ｂ!H40</f>
        <v>造園技能士検定</v>
      </c>
      <c r="F34" t="str">
        <f>区分表Ａ・Ｂ!I40</f>
        <v>中央職業能力開発協会</v>
      </c>
    </row>
    <row r="35" spans="3:9" x14ac:dyDescent="0.15">
      <c r="C35" s="11" t="s">
        <v>896</v>
      </c>
      <c r="D35" t="str">
        <f>TEXT(区分表Ａ・Ｂ!D41,"0")&amp;TEXT(区分表Ａ・Ｂ!E41,"0")&amp;TEXT(区分表Ａ・Ｂ!F41,"0")&amp;TEXT(区分表Ａ・Ｂ!G41,"0")</f>
        <v>6303</v>
      </c>
      <c r="E35" t="str">
        <f>区分表Ａ・Ｂ!H41</f>
        <v>レタリング技能検定試験</v>
      </c>
      <c r="F35" t="str">
        <f>区分表Ａ・Ｂ!I41</f>
        <v>公益社団法人国際文化カレッジ</v>
      </c>
    </row>
    <row r="36" spans="3:9" x14ac:dyDescent="0.15">
      <c r="C36" s="11" t="s">
        <v>896</v>
      </c>
      <c r="D36" t="str">
        <f>TEXT(区分表Ａ・Ｂ!D42,"0")&amp;TEXT(区分表Ａ・Ｂ!E42,"0")&amp;TEXT(区分表Ａ・Ｂ!F42,"0")&amp;TEXT(区分表Ａ・Ｂ!G42,"0")</f>
        <v>6304</v>
      </c>
      <c r="E36" t="str">
        <f>区分表Ａ・Ｂ!H42</f>
        <v>トレース技能検定試験</v>
      </c>
      <c r="F36" t="str">
        <f>区分表Ａ・Ｂ!I42</f>
        <v>中央工学校生涯学習センター</v>
      </c>
    </row>
    <row r="37" spans="3:9" x14ac:dyDescent="0.15">
      <c r="C37" s="11" t="s">
        <v>896</v>
      </c>
      <c r="D37" t="str">
        <f>TEXT(区分表Ａ・Ｂ!D43,"0")&amp;TEXT(区分表Ａ・Ｂ!E43,"0")&amp;TEXT(区分表Ａ・Ｂ!F43,"0")&amp;TEXT(区分表Ａ・Ｂ!G43,"0")</f>
        <v>6305</v>
      </c>
      <c r="E37" t="str">
        <f>区分表Ａ・Ｂ!H43</f>
        <v>グリーンセイバー資格検定</v>
      </c>
      <c r="F37" t="str">
        <f>区分表Ａ・Ｂ!I43</f>
        <v>樹木・環境ネットワーク協会</v>
      </c>
    </row>
    <row r="38" spans="3:9" x14ac:dyDescent="0.15">
      <c r="C38" s="219" t="s">
        <v>582</v>
      </c>
      <c r="D38" t="str">
        <f>TEXT(区分表Ａ・Ｂ!D44,"0")&amp;TEXT(区分表Ａ・Ｂ!E44,"0")&amp;TEXT(区分表Ａ・Ｂ!F44,"0")&amp;TEXT(区分表Ａ・Ｂ!G44,"0")</f>
        <v>6306</v>
      </c>
      <c r="E38" t="str">
        <f>区分表Ａ・Ｂ!H44</f>
        <v>2級造園施工管理技術検定（学科）</v>
      </c>
      <c r="F38" t="str">
        <f>区分表Ａ・Ｂ!I44</f>
        <v>全国建設研修センター</v>
      </c>
      <c r="G38" s="8"/>
      <c r="H38" s="8"/>
      <c r="I38" s="8"/>
    </row>
    <row r="39" spans="3:9" x14ac:dyDescent="0.15">
      <c r="C39" s="11" t="s">
        <v>896</v>
      </c>
      <c r="D39" t="str">
        <f>TEXT(区分表Ａ・Ｂ!D45,"0")&amp;TEXT(区分表Ａ・Ｂ!E45,"0")&amp;TEXT(区分表Ａ・Ｂ!F45,"0")&amp;TEXT(区分表Ａ・Ｂ!G45,"0")</f>
        <v>7001</v>
      </c>
      <c r="E39" t="str">
        <f>区分表Ａ・Ｂ!H45</f>
        <v>玉掛け特別教育講習(１ｔ未満)</v>
      </c>
      <c r="F39" t="str">
        <f>区分表Ａ・Ｂ!I45</f>
        <v>労働安全衛生法に基づく特別教育を実施する団体</v>
      </c>
    </row>
    <row r="40" spans="3:9" x14ac:dyDescent="0.15">
      <c r="C40" s="11" t="s">
        <v>896</v>
      </c>
      <c r="D40" t="str">
        <f>TEXT(区分表Ａ・Ｂ!D46,"0")&amp;TEXT(区分表Ａ・Ｂ!E46,"0")&amp;TEXT(区分表Ａ・Ｂ!F46,"0")&amp;TEXT(区分表Ａ・Ｂ!G46,"0")</f>
        <v>7002</v>
      </c>
      <c r="E40" t="str">
        <f>区分表Ａ・Ｂ!H46</f>
        <v>移動式クレーン特別教育講習(1ｔ未満)</v>
      </c>
      <c r="F40" t="str">
        <f>区分表Ａ・Ｂ!I46</f>
        <v>労働安全衛生法に基づく特別教育を実施する団体</v>
      </c>
    </row>
    <row r="41" spans="3:9" x14ac:dyDescent="0.15">
      <c r="C41" s="11" t="s">
        <v>896</v>
      </c>
      <c r="D41" t="str">
        <f>TEXT(区分表Ａ・Ｂ!D47,"0")&amp;TEXT(区分表Ａ・Ｂ!E47,"0")&amp;TEXT(区分表Ａ・Ｂ!F47,"0")&amp;TEXT(区分表Ａ・Ｂ!G47,"0")</f>
        <v>7003</v>
      </c>
      <c r="E41" t="str">
        <f>区分表Ａ・Ｂ!H47</f>
        <v>固定式クレーン特別教育講習（５ｔ未満)</v>
      </c>
      <c r="F41" t="str">
        <f>区分表Ａ・Ｂ!I47</f>
        <v>労働安全衛生法に基づく特別教育を実施する団体</v>
      </c>
    </row>
    <row r="42" spans="3:9" x14ac:dyDescent="0.15">
      <c r="C42" s="11" t="s">
        <v>896</v>
      </c>
      <c r="D42" t="str">
        <f>TEXT(区分表Ａ・Ｂ!D48,"0")&amp;TEXT(区分表Ａ・Ｂ!E48,"0")&amp;TEXT(区分表Ａ・Ｂ!F48,"0")&amp;TEXT(区分表Ａ・Ｂ!G48,"0")</f>
        <v>7004</v>
      </c>
      <c r="E42" t="str">
        <f>区分表Ａ・Ｂ!H48</f>
        <v>移動式クレーン運転実技教育講習(つり上げ荷重5t以上、免許)</v>
      </c>
      <c r="F42" t="str">
        <f>区分表Ａ・Ｂ!I48</f>
        <v>労働安全衛生法に基づく実技教習を実施する団体</v>
      </c>
    </row>
    <row r="43" spans="3:9" x14ac:dyDescent="0.15">
      <c r="C43" s="11" t="s">
        <v>896</v>
      </c>
      <c r="D43" t="str">
        <f>TEXT(区分表Ａ・Ｂ!D49,"0")&amp;TEXT(区分表Ａ・Ｂ!E49,"0")&amp;TEXT(区分表Ａ・Ｂ!F49,"0")&amp;TEXT(区分表Ａ・Ｂ!G49,"0")</f>
        <v>7005</v>
      </c>
      <c r="E43" t="str">
        <f>区分表Ａ・Ｂ!H49</f>
        <v>小型移動式クレーン運転技能講習(つり上げ荷重１ｔ以上５ｔ未満)</v>
      </c>
      <c r="F43" t="str">
        <f>区分表Ａ・Ｂ!I49</f>
        <v>労働安全衛生法に基づく技能講習を実施する団体</v>
      </c>
    </row>
    <row r="44" spans="3:9" x14ac:dyDescent="0.15">
      <c r="C44" s="11" t="s">
        <v>896</v>
      </c>
      <c r="D44" t="str">
        <f>TEXT(区分表Ａ・Ｂ!D50,"0")&amp;TEXT(区分表Ａ・Ｂ!E50,"0")&amp;TEXT(区分表Ａ・Ｂ!F50,"0")&amp;TEXT(区分表Ａ・Ｂ!G50,"0")</f>
        <v>7006</v>
      </c>
      <c r="E44" t="str">
        <f>区分表Ａ・Ｂ!H50</f>
        <v>小型フォークリフト特別教育講習（１ｔ未満）</v>
      </c>
      <c r="F44" t="str">
        <f>区分表Ａ・Ｂ!I50</f>
        <v>労働安全衛生法に基づく特別教育を実施する団体</v>
      </c>
    </row>
    <row r="45" spans="3:9" x14ac:dyDescent="0.15">
      <c r="C45" s="11" t="s">
        <v>896</v>
      </c>
      <c r="D45" t="str">
        <f>TEXT(区分表Ａ・Ｂ!D51,"0")&amp;TEXT(区分表Ａ・Ｂ!E51,"0")&amp;TEXT(区分表Ａ・Ｂ!F51,"0")&amp;TEXT(区分表Ａ・Ｂ!G51,"0")</f>
        <v>7007</v>
      </c>
      <c r="E45" t="str">
        <f>区分表Ａ・Ｂ!H51</f>
        <v>フォークリフト運転技能講習（１t以上)</v>
      </c>
      <c r="F45" t="str">
        <f>区分表Ａ・Ｂ!I51</f>
        <v>労働安全衛生法に基づく技能講習を実施する団体</v>
      </c>
    </row>
    <row r="46" spans="3:9" x14ac:dyDescent="0.15">
      <c r="C46" s="11" t="s">
        <v>896</v>
      </c>
      <c r="D46" t="str">
        <f>TEXT(区分表Ａ・Ｂ!D52,"0")&amp;TEXT(区分表Ａ・Ｂ!E52,"0")&amp;TEXT(区分表Ａ・Ｂ!F52,"0")&amp;TEXT(区分表Ａ・Ｂ!G52,"0")</f>
        <v>7008</v>
      </c>
      <c r="E46" t="str">
        <f>区分表Ａ・Ｂ!H52</f>
        <v>締め固め用機械(ローラー)特別教育</v>
      </c>
      <c r="F46" t="str">
        <f>区分表Ａ・Ｂ!I52</f>
        <v>労働安全衛生法に基づく特別教育を実施する団体</v>
      </c>
    </row>
    <row r="47" spans="3:9" x14ac:dyDescent="0.15">
      <c r="C47" s="11" t="s">
        <v>896</v>
      </c>
      <c r="D47" t="str">
        <f>TEXT(区分表Ａ・Ｂ!D53,"0")&amp;TEXT(区分表Ａ・Ｂ!E53,"0")&amp;TEXT(区分表Ａ・Ｂ!F53,"0")&amp;TEXT(区分表Ａ・Ｂ!G53,"0")</f>
        <v>7009</v>
      </c>
      <c r="E47" t="str">
        <f>区分表Ａ・Ｂ!H53</f>
        <v>高所作業車運転技能講習(10ｍ以上)</v>
      </c>
      <c r="F47" t="str">
        <f>区分表Ａ・Ｂ!I53</f>
        <v>労働安全衛生法に基づく技能講習を実施する団体</v>
      </c>
    </row>
    <row r="48" spans="3:9" x14ac:dyDescent="0.15">
      <c r="C48" s="11" t="s">
        <v>896</v>
      </c>
      <c r="D48" t="str">
        <f>TEXT(区分表Ａ・Ｂ!D54,"0")&amp;TEXT(区分表Ａ・Ｂ!E54,"0")&amp;TEXT(区分表Ａ・Ｂ!F54,"0")&amp;TEXT(区分表Ａ・Ｂ!G54,"0")</f>
        <v>7010</v>
      </c>
      <c r="E48" t="str">
        <f>区分表Ａ・Ｂ!H54</f>
        <v>小型高所作業車特別教育(10ｍ未満）</v>
      </c>
      <c r="F48" t="str">
        <f>区分表Ａ・Ｂ!I54</f>
        <v>労働安全衛生法に基づく特別教育を実施する団体</v>
      </c>
    </row>
    <row r="49" spans="1:14" x14ac:dyDescent="0.15">
      <c r="C49" s="11" t="s">
        <v>896</v>
      </c>
      <c r="D49" t="str">
        <f>TEXT(区分表Ａ・Ｂ!D55,"0")&amp;TEXT(区分表Ａ・Ｂ!E55,"0")&amp;TEXT(区分表Ａ・Ｂ!F55,"0")&amp;TEXT(区分表Ａ・Ｂ!G55,"0")</f>
        <v>7011</v>
      </c>
      <c r="E49" t="str">
        <f>区分表Ａ・Ｂ!H55</f>
        <v>刈払機取扱作業安全衛生教育</v>
      </c>
      <c r="F49" t="str">
        <f>区分表Ａ・Ｂ!I55</f>
        <v>労働安全衛生法に基づく安全衛生教育を実施する団体</v>
      </c>
    </row>
    <row r="50" spans="1:14" x14ac:dyDescent="0.15">
      <c r="C50" s="11" t="s">
        <v>896</v>
      </c>
      <c r="D50" t="str">
        <f>TEXT(区分表Ａ・Ｂ!D56,"0")&amp;TEXT(区分表Ａ・Ｂ!E56,"0")&amp;TEXT(区分表Ａ・Ｂ!F56,"0")&amp;TEXT(区分表Ａ・Ｂ!G56,"0")</f>
        <v>7012</v>
      </c>
      <c r="E50" t="str">
        <f>区分表Ａ・Ｂ!H56</f>
        <v>小型車両系建設機械特別教育講習（３トン未満）</v>
      </c>
      <c r="F50" t="str">
        <f>区分表Ａ・Ｂ!I56</f>
        <v>労働安全衛生法に基づく特別教育を実施する団体</v>
      </c>
    </row>
    <row r="51" spans="1:14" x14ac:dyDescent="0.15">
      <c r="C51" s="11" t="s">
        <v>896</v>
      </c>
      <c r="D51" t="str">
        <f>TEXT(区分表Ａ・Ｂ!D57,"0")&amp;TEXT(区分表Ａ・Ｂ!E57,"0")&amp;TEXT(区分表Ａ・Ｂ!F57,"0")&amp;TEXT(区分表Ａ・Ｂ!G57,"0")</f>
        <v>7013</v>
      </c>
      <c r="E51" t="str">
        <f>区分表Ａ・Ｂ!H57</f>
        <v>車両系建設機械技能講習（３トン以上）</v>
      </c>
      <c r="F51" t="str">
        <f>区分表Ａ・Ｂ!I57</f>
        <v>労働安全衛生法に基づく特別教育を実施する団体</v>
      </c>
    </row>
    <row r="52" spans="1:14" x14ac:dyDescent="0.15">
      <c r="C52" s="11" t="s">
        <v>896</v>
      </c>
      <c r="D52" t="str">
        <f>TEXT(区分表Ａ・Ｂ!D58,"0")&amp;TEXT(区分表Ａ・Ｂ!E58,"0")&amp;TEXT(区分表Ａ・Ｂ!F58,"0")&amp;TEXT(区分表Ａ・Ｂ!G58,"0")</f>
        <v>7014</v>
      </c>
      <c r="E52" t="str">
        <f>区分表Ａ・Ｂ!H58</f>
        <v>振動工具取扱作業安全衛生教育</v>
      </c>
      <c r="F52" t="str">
        <f>区分表Ａ・Ｂ!I58</f>
        <v>労働安全衛生法に基づく安全衛生教育を実施する団体</v>
      </c>
    </row>
    <row r="53" spans="1:14" x14ac:dyDescent="0.15">
      <c r="C53" s="11" t="s">
        <v>896</v>
      </c>
      <c r="D53" t="str">
        <f>TEXT(区分表Ａ・Ｂ!D59,"0")&amp;TEXT(区分表Ａ・Ｂ!E59,"0")&amp;TEXT(区分表Ａ・Ｂ!F59,"0")&amp;TEXT(区分表Ａ・Ｂ!G59,"0")</f>
        <v>7015</v>
      </c>
      <c r="E53" t="str">
        <f>区分表Ａ・Ｂ!H59</f>
        <v>チェーンソー安全衛生教育</v>
      </c>
      <c r="F53" t="str">
        <f>区分表Ａ・Ｂ!I59</f>
        <v>労働安全衛生法に基づく特別教育を実施する団体</v>
      </c>
    </row>
    <row r="54" spans="1:14" x14ac:dyDescent="0.15">
      <c r="C54" s="11" t="s">
        <v>896</v>
      </c>
      <c r="D54" t="str">
        <f>TEXT(区分表Ａ・Ｂ!D60,"0")&amp;TEXT(区分表Ａ・Ｂ!E60,"0")&amp;TEXT(区分表Ａ・Ｂ!F60,"0")&amp;TEXT(区分表Ａ・Ｂ!G60,"0")</f>
        <v>7021</v>
      </c>
      <c r="E54" t="str">
        <f>区分表Ａ・Ｂ!H60</f>
        <v>機械加工技能士</v>
      </c>
      <c r="F54" t="str">
        <f>区分表Ａ・Ｂ!I60</f>
        <v>中央職業能力開発協会</v>
      </c>
    </row>
    <row r="55" spans="1:14" x14ac:dyDescent="0.15">
      <c r="C55" s="11" t="s">
        <v>896</v>
      </c>
      <c r="D55" t="str">
        <f>TEXT(区分表Ａ・Ｂ!D61,"0")&amp;TEXT(区分表Ａ・Ｂ!E61,"0")&amp;TEXT(区分表Ａ・Ｂ!F61,"0")&amp;TEXT(区分表Ａ・Ｂ!G61,"0")</f>
        <v>7022</v>
      </c>
      <c r="E55" t="str">
        <f>区分表Ａ・Ｂ!H61</f>
        <v>機械保全技能検定</v>
      </c>
      <c r="F55" t="str">
        <f>区分表Ａ・Ｂ!I61</f>
        <v>日本プラントメンテナンス協会</v>
      </c>
    </row>
    <row r="56" spans="1:14" x14ac:dyDescent="0.15">
      <c r="C56" s="11" t="s">
        <v>896</v>
      </c>
      <c r="D56" t="str">
        <f>TEXT(区分表Ａ・Ｂ!D62,"0")&amp;TEXT(区分表Ａ・Ｂ!E62,"0")&amp;TEXT(区分表Ａ・Ｂ!F62,"0")&amp;TEXT(区分表Ａ・Ｂ!G62,"0")</f>
        <v>7023</v>
      </c>
      <c r="E56" t="str">
        <f>区分表Ａ・Ｂ!H62</f>
        <v>機械検査技能士</v>
      </c>
      <c r="F56" t="str">
        <f>区分表Ａ・Ｂ!I62</f>
        <v>中央職業能力開発協会</v>
      </c>
    </row>
    <row r="57" spans="1:14" s="26" customFormat="1" ht="14.25" x14ac:dyDescent="0.15">
      <c r="A57" s="255"/>
      <c r="B57" s="256"/>
      <c r="C57" s="11" t="s">
        <v>582</v>
      </c>
      <c r="D57" t="str">
        <f>TEXT(区分表Ａ・Ｂ!D63,"0")&amp;TEXT(区分表Ａ・Ｂ!E63,"0")&amp;TEXT(区分表Ａ・Ｂ!F63,"0")&amp;TEXT(区分表Ａ・Ｂ!G63,"0")</f>
        <v>7024</v>
      </c>
      <c r="E57" s="257" t="s">
        <v>1114</v>
      </c>
      <c r="F57" s="258" t="s">
        <v>112</v>
      </c>
      <c r="G57" s="79"/>
    </row>
    <row r="58" spans="1:14" s="26" customFormat="1" ht="14.25" x14ac:dyDescent="0.15">
      <c r="A58" s="255"/>
      <c r="B58" s="256"/>
      <c r="C58" s="11" t="s">
        <v>582</v>
      </c>
      <c r="D58" t="str">
        <f>TEXT(区分表Ａ・Ｂ!D64,"0")&amp;TEXT(区分表Ａ・Ｂ!E64,"0")&amp;TEXT(区分表Ａ・Ｂ!F64,"0")&amp;TEXT(区分表Ａ・Ｂ!G64,"0")</f>
        <v>7025</v>
      </c>
      <c r="E58" s="257" t="s">
        <v>1052</v>
      </c>
      <c r="F58" s="258" t="s">
        <v>112</v>
      </c>
      <c r="G58" s="79"/>
    </row>
    <row r="59" spans="1:14" s="26" customFormat="1" ht="14.25" x14ac:dyDescent="0.15">
      <c r="A59" s="255"/>
      <c r="B59" s="256"/>
      <c r="C59" s="11" t="s">
        <v>582</v>
      </c>
      <c r="D59" t="str">
        <f>TEXT(区分表Ａ・Ｂ!D65,"0")&amp;TEXT(区分表Ａ・Ｂ!E65,"0")&amp;TEXT(区分表Ａ・Ｂ!F65,"0")&amp;TEXT(区分表Ａ・Ｂ!G65,"0")</f>
        <v>7026</v>
      </c>
      <c r="E59" s="257" t="s">
        <v>1053</v>
      </c>
      <c r="F59" s="258" t="s">
        <v>112</v>
      </c>
      <c r="G59" s="79"/>
    </row>
    <row r="60" spans="1:14" s="26" customFormat="1" ht="14.25" x14ac:dyDescent="0.15">
      <c r="A60" s="255"/>
      <c r="B60" s="256"/>
      <c r="C60" s="11" t="s">
        <v>582</v>
      </c>
      <c r="D60" t="str">
        <f>TEXT(区分表Ａ・Ｂ!D66,"0")&amp;TEXT(区分表Ａ・Ｂ!E66,"0")&amp;TEXT(区分表Ａ・Ｂ!F66,"0")&amp;TEXT(区分表Ａ・Ｂ!G66,"0")</f>
        <v>7027</v>
      </c>
      <c r="E60" s="257" t="s">
        <v>1056</v>
      </c>
      <c r="F60" s="258" t="s">
        <v>112</v>
      </c>
      <c r="G60" s="79"/>
    </row>
    <row r="61" spans="1:14" s="26" customFormat="1" ht="14.25" x14ac:dyDescent="0.15">
      <c r="A61" s="255"/>
      <c r="B61" s="256"/>
      <c r="C61" s="11" t="s">
        <v>582</v>
      </c>
      <c r="D61" t="str">
        <f>TEXT(区分表Ａ・Ｂ!D67,"0")&amp;TEXT(区分表Ａ・Ｂ!E67,"0")&amp;TEXT(区分表Ａ・Ｂ!F67,"0")&amp;TEXT(区分表Ａ・Ｂ!G67,"0")</f>
        <v>7028</v>
      </c>
      <c r="E61" s="257" t="s">
        <v>1058</v>
      </c>
      <c r="F61" s="258" t="s">
        <v>112</v>
      </c>
      <c r="G61" s="79"/>
    </row>
    <row r="62" spans="1:14" s="26" customFormat="1" ht="14.25" x14ac:dyDescent="0.15">
      <c r="A62" s="255"/>
      <c r="B62" s="256"/>
      <c r="C62" s="11" t="s">
        <v>582</v>
      </c>
      <c r="D62" t="str">
        <f>TEXT(区分表Ａ・Ｂ!D68,"0")&amp;TEXT(区分表Ａ・Ｂ!E68,"0")&amp;TEXT(区分表Ａ・Ｂ!F68,"0")&amp;TEXT(区分表Ａ・Ｂ!G68,"0")</f>
        <v>7029</v>
      </c>
      <c r="E62" s="257" t="s">
        <v>1057</v>
      </c>
      <c r="F62" s="258" t="s">
        <v>112</v>
      </c>
      <c r="G62" s="38"/>
      <c r="H62" s="38"/>
      <c r="I62" s="38"/>
      <c r="J62" s="38"/>
      <c r="K62" s="38"/>
      <c r="L62" s="38"/>
      <c r="M62" s="38"/>
      <c r="N62" s="79"/>
    </row>
    <row r="63" spans="1:14" s="26" customFormat="1" ht="14.25" x14ac:dyDescent="0.15">
      <c r="A63" s="255"/>
      <c r="B63" s="256"/>
      <c r="C63" s="11" t="s">
        <v>582</v>
      </c>
      <c r="D63" t="str">
        <f>TEXT(区分表Ａ・Ｂ!D69,"0")&amp;TEXT(区分表Ａ・Ｂ!E69,"0")&amp;TEXT(区分表Ａ・Ｂ!F69,"0")&amp;TEXT(区分表Ａ・Ｂ!G69,"0")</f>
        <v>7030</v>
      </c>
      <c r="E63" s="257" t="s">
        <v>1059</v>
      </c>
      <c r="F63" s="258" t="s">
        <v>112</v>
      </c>
      <c r="G63" s="38"/>
      <c r="H63" s="38"/>
      <c r="I63" s="38"/>
      <c r="J63" s="38"/>
      <c r="K63" s="38"/>
      <c r="L63" s="38"/>
      <c r="M63" s="38"/>
      <c r="N63" s="79"/>
    </row>
    <row r="64" spans="1:14" s="26" customFormat="1" ht="14.25" x14ac:dyDescent="0.15">
      <c r="A64" s="255"/>
      <c r="B64" s="256"/>
      <c r="C64" s="11" t="s">
        <v>582</v>
      </c>
      <c r="D64" t="str">
        <f>TEXT(区分表Ａ・Ｂ!D70,"0")&amp;TEXT(区分表Ａ・Ｂ!E70,"0")&amp;TEXT(区分表Ａ・Ｂ!F70,"0")&amp;TEXT(区分表Ａ・Ｂ!G70,"0")</f>
        <v>7031</v>
      </c>
      <c r="E64" s="257" t="s">
        <v>1060</v>
      </c>
      <c r="F64" s="258" t="s">
        <v>112</v>
      </c>
      <c r="G64" s="38"/>
      <c r="H64" s="38"/>
      <c r="I64" s="38"/>
      <c r="J64" s="38"/>
      <c r="K64" s="38"/>
      <c r="L64" s="38"/>
      <c r="M64" s="38"/>
      <c r="N64" s="79"/>
    </row>
    <row r="65" spans="1:16" s="26" customFormat="1" ht="14.25" x14ac:dyDescent="0.15">
      <c r="A65" s="255"/>
      <c r="B65" s="256"/>
      <c r="C65" s="11" t="s">
        <v>582</v>
      </c>
      <c r="D65" t="str">
        <f>TEXT(区分表Ａ・Ｂ!D71,"0")&amp;TEXT(区分表Ａ・Ｂ!E71,"0")&amp;TEXT(区分表Ａ・Ｂ!F71,"0")&amp;TEXT(区分表Ａ・Ｂ!G71,"0")</f>
        <v>7032</v>
      </c>
      <c r="E65" s="257" t="s">
        <v>1061</v>
      </c>
      <c r="F65" s="258" t="s">
        <v>112</v>
      </c>
      <c r="G65" s="38"/>
      <c r="H65" s="38"/>
      <c r="I65" s="38"/>
      <c r="J65" s="38"/>
      <c r="K65" s="38"/>
      <c r="L65" s="38"/>
      <c r="M65" s="38"/>
      <c r="N65" s="79"/>
    </row>
    <row r="66" spans="1:16" x14ac:dyDescent="0.15">
      <c r="C66" s="11" t="s">
        <v>896</v>
      </c>
      <c r="D66" t="str">
        <f>TEXT(区分表Ａ・Ｂ!D72,"0")&amp;TEXT(区分表Ａ・Ｂ!E72,"0")&amp;TEXT(区分表Ａ・Ｂ!F72,"0")&amp;TEXT(区分表Ａ・Ｂ!G72,"0")</f>
        <v>8301</v>
      </c>
      <c r="E66" t="str">
        <f>区分表Ａ・Ｂ!H72</f>
        <v>家庭科食物調理技術検定</v>
      </c>
      <c r="F66" t="str">
        <f>区分表Ａ・Ｂ!I72</f>
        <v>全国高等学校家庭科教育振興会</v>
      </c>
    </row>
    <row r="67" spans="1:16" x14ac:dyDescent="0.15">
      <c r="C67" s="11" t="s">
        <v>896</v>
      </c>
      <c r="D67" t="str">
        <f>TEXT(区分表Ａ・Ｂ!D73,"0")&amp;TEXT(区分表Ａ・Ｂ!E73,"0")&amp;TEXT(区分表Ａ・Ｂ!F73,"0")&amp;TEXT(区分表Ａ・Ｂ!G73,"0")</f>
        <v>8405</v>
      </c>
      <c r="E67" t="str">
        <f>区分表Ａ・Ｂ!H73</f>
        <v>家庭科被服製作技術検定</v>
      </c>
      <c r="F67" t="str">
        <f>区分表Ａ・Ｂ!I73</f>
        <v>全国高等学校家庭科教育振興会</v>
      </c>
    </row>
    <row r="68" spans="1:16" x14ac:dyDescent="0.15">
      <c r="C68" s="11" t="s">
        <v>896</v>
      </c>
      <c r="D68" s="21"/>
      <c r="E68" s="21" t="str">
        <f>区分表Ａ・Ｂ!H74</f>
        <v>家庭科被服製作技術検定（洋服）</v>
      </c>
      <c r="F68" s="21" t="str">
        <f>区分表Ａ・Ｂ!I74</f>
        <v>全国高等学校家庭科教育振興会</v>
      </c>
      <c r="G68" s="21"/>
      <c r="H68" s="21"/>
    </row>
    <row r="69" spans="1:16" x14ac:dyDescent="0.15">
      <c r="C69" s="11" t="s">
        <v>896</v>
      </c>
      <c r="D69" s="21"/>
      <c r="E69" s="21" t="str">
        <f>区分表Ａ・Ｂ!H75</f>
        <v>家庭科被服製作技術検定（被服製作）</v>
      </c>
      <c r="F69" s="21" t="str">
        <f>区分表Ａ・Ｂ!I75</f>
        <v>全国高等学校家庭科教育振興会</v>
      </c>
      <c r="G69" s="21"/>
      <c r="H69" s="21"/>
    </row>
    <row r="70" spans="1:16" x14ac:dyDescent="0.15">
      <c r="C70" s="11" t="s">
        <v>896</v>
      </c>
      <c r="D70" t="str">
        <f>TEXT(区分表Ａ・Ｂ!D76,"0")&amp;TEXT(区分表Ａ・Ｂ!E76,"0")&amp;TEXT(区分表Ａ・Ｂ!F76,"0")&amp;TEXT(区分表Ａ・Ｂ!G76,"0")</f>
        <v>8551</v>
      </c>
      <c r="E70" t="str">
        <f>区分表Ａ・Ｂ!H76</f>
        <v>家庭科保育技術検定</v>
      </c>
      <c r="F70" t="str">
        <f>区分表Ａ・Ｂ!I76</f>
        <v>全国高等学校家庭科教育振興会</v>
      </c>
    </row>
    <row r="71" spans="1:16" x14ac:dyDescent="0.15">
      <c r="C71" s="11" t="s">
        <v>896</v>
      </c>
      <c r="D71" t="str">
        <f>TEXT(区分表Ａ・Ｂ!D77,"0")&amp;TEXT(区分表Ａ・Ｂ!E77,"0")&amp;TEXT(区分表Ａ・Ｂ!F77,"0")&amp;TEXT(区分表Ａ・Ｂ!G77,"0")</f>
        <v>9301</v>
      </c>
      <c r="E71" t="str">
        <f>区分表Ａ・Ｂ!H77</f>
        <v>毒物劇物取扱者試験</v>
      </c>
      <c r="F71" t="str">
        <f>区分表Ａ・Ｂ!I77</f>
        <v>都道府県知事</v>
      </c>
    </row>
    <row r="72" spans="1:16" x14ac:dyDescent="0.15">
      <c r="C72" s="11" t="s">
        <v>896</v>
      </c>
      <c r="D72" t="str">
        <f>TEXT(区分表Ａ・Ｂ!D78,"0")&amp;TEXT(区分表Ａ・Ｂ!E78,"0")&amp;TEXT(区分表Ａ・Ｂ!F78,"0")&amp;TEXT(区分表Ａ・Ｂ!G78,"0")</f>
        <v>9302</v>
      </c>
      <c r="E72" t="str">
        <f>区分表Ａ・Ｂ!H78</f>
        <v>危険物取扱者試験</v>
      </c>
      <c r="F72" t="str">
        <f>区分表Ａ・Ｂ!I78</f>
        <v>消防試験研究センター</v>
      </c>
    </row>
    <row r="73" spans="1:16" x14ac:dyDescent="0.15">
      <c r="C73" s="11" t="s">
        <v>896</v>
      </c>
      <c r="D73" t="str">
        <f>TEXT(区分表Ａ・Ｂ!D79,"0")&amp;TEXT(区分表Ａ・Ｂ!E79,"0")&amp;TEXT(区分表Ａ・Ｂ!F79,"0")&amp;TEXT(区分表Ａ・Ｂ!G79,"0")</f>
        <v>9303</v>
      </c>
      <c r="E73" t="str">
        <f>区分表Ａ・Ｂ!H79</f>
        <v>特定化学物質等作業主任者技能講習</v>
      </c>
      <c r="F73" t="str">
        <f>区分表Ａ・Ｂ!I79</f>
        <v>労働安全衛生法に基づく特別教育を実施する団体</v>
      </c>
    </row>
    <row r="74" spans="1:16" x14ac:dyDescent="0.15">
      <c r="C74" s="11" t="s">
        <v>896</v>
      </c>
      <c r="D74" t="str">
        <f>TEXT(区分表Ａ・Ｂ!D80,"0")&amp;TEXT(区分表Ａ・Ｂ!E80,"0")&amp;TEXT(区分表Ａ・Ｂ!F80,"0")&amp;TEXT(区分表Ａ・Ｂ!G80,"0")</f>
        <v>9304</v>
      </c>
      <c r="E74" t="str">
        <f>区分表Ａ・Ｂ!H80</f>
        <v>有機溶剤作業主任者技能講習</v>
      </c>
      <c r="F74" t="str">
        <f>区分表Ａ・Ｂ!I80</f>
        <v>労働安全衛生法に基づく特別教育を実施する団体</v>
      </c>
    </row>
    <row r="75" spans="1:16" x14ac:dyDescent="0.15">
      <c r="C75" s="11" t="s">
        <v>896</v>
      </c>
      <c r="D75" t="str">
        <f>TEXT(区分表Ａ・Ｂ!D81,"0")&amp;TEXT(区分表Ａ・Ｂ!E81,"0")&amp;TEXT(区分表Ａ・Ｂ!F81,"0")&amp;TEXT(区分表Ａ・Ｂ!G81,"0")</f>
        <v>9305</v>
      </c>
      <c r="E75" t="str">
        <f>区分表Ａ・Ｂ!H81</f>
        <v>普通第一種圧力容器取扱作業主任技術講習</v>
      </c>
      <c r="F75" t="str">
        <f>区分表Ａ・Ｂ!I81</f>
        <v>日本ボイラ協会</v>
      </c>
    </row>
    <row r="76" spans="1:16" x14ac:dyDescent="0.15">
      <c r="C76" s="11" t="s">
        <v>896</v>
      </c>
      <c r="D76" t="str">
        <f>TEXT(区分表Ａ・Ｂ!D82,"0")&amp;TEXT(区分表Ａ・Ｂ!E82,"0")&amp;TEXT(区分表Ａ・Ｂ!F82,"0")&amp;TEXT(区分表Ａ・Ｂ!G82,"0")</f>
        <v>9702</v>
      </c>
      <c r="E76" t="str">
        <f>区分表Ａ・Ｂ!H82</f>
        <v>潜水士試験</v>
      </c>
      <c r="F76" t="str">
        <f>区分表Ａ・Ｂ!I82</f>
        <v>安全衛生技術試験協会（厚生労働省）</v>
      </c>
    </row>
    <row r="77" spans="1:16" x14ac:dyDescent="0.15">
      <c r="C77" s="133" t="s">
        <v>897</v>
      </c>
      <c r="D77" t="str">
        <f>TEXT(区分表Ａ・Ｂ!D83,"0")&amp;TEXT(区分表Ａ・Ｂ!E83,"0")&amp;TEXT(区分表Ａ・Ｂ!F83,"0")&amp;TEXT(区分表Ａ・Ｂ!G83,"0")</f>
        <v>1126</v>
      </c>
      <c r="E77" t="str">
        <f>区分表Ａ・Ｂ!H83</f>
        <v>全国高校生フラワーアレンジメントコンテスト</v>
      </c>
      <c r="F77" t="str">
        <f>区分表Ａ・Ｂ!I83</f>
        <v>全国産業教育フェア実行委員会</v>
      </c>
    </row>
    <row r="78" spans="1:16" s="26" customFormat="1" ht="14.25" x14ac:dyDescent="0.15">
      <c r="A78" s="255"/>
      <c r="B78" s="268"/>
      <c r="C78" s="133" t="s">
        <v>587</v>
      </c>
      <c r="D78" s="1" t="str">
        <f>TEXT(区分表Ａ・Ｂ!D84,"0")&amp;TEXT(区分表Ａ・Ｂ!E84,"0")&amp;TEXT(区分表Ａ・Ｂ!F84,"0")&amp;TEXT(区分表Ａ・Ｂ!G84,"0")</f>
        <v>1127</v>
      </c>
      <c r="E78" s="266" t="s">
        <v>1071</v>
      </c>
      <c r="F78" s="267" t="s">
        <v>1072</v>
      </c>
      <c r="G78" s="265"/>
      <c r="H78" s="265"/>
      <c r="I78" s="265"/>
      <c r="J78" s="265"/>
      <c r="K78" s="265"/>
      <c r="L78" s="265"/>
      <c r="M78" s="265"/>
      <c r="N78" s="265"/>
      <c r="O78" s="265"/>
      <c r="P78" s="166"/>
    </row>
    <row r="79" spans="1:16" x14ac:dyDescent="0.15">
      <c r="C79" s="133" t="s">
        <v>897</v>
      </c>
      <c r="D79" t="str">
        <f>TEXT(区分表Ａ・Ｂ!D85,"0")&amp;TEXT(区分表Ａ・Ｂ!E85,"0")&amp;TEXT(区分表Ａ・Ｂ!F85,"0")&amp;TEXT(区分表Ａ・Ｂ!G85,"0")</f>
        <v>1501</v>
      </c>
      <c r="E79" t="str">
        <f>区分表Ａ・Ｂ!H85</f>
        <v>全国造園デザインコンクール</v>
      </c>
      <c r="F79" t="str">
        <f>区分表Ａ・Ｂ!I85</f>
        <v>一般社団法人日本造園建設業協会</v>
      </c>
    </row>
    <row r="80" spans="1:16" x14ac:dyDescent="0.15">
      <c r="C80" s="133" t="s">
        <v>897</v>
      </c>
      <c r="D80" t="str">
        <f>TEXT(区分表Ａ・Ｂ!D86,"0")&amp;TEXT(区分表Ａ・Ｂ!E86,"0")&amp;TEXT(区分表Ａ・Ｂ!F86,"0")&amp;TEXT(区分表Ａ・Ｂ!G86,"0")</f>
        <v>1502</v>
      </c>
      <c r="E80" t="str">
        <f>区分表Ａ・Ｂ!H86</f>
        <v>フラワーアレンジメント競技会</v>
      </c>
      <c r="F80" t="str">
        <f>区分表Ａ・Ｂ!I86</f>
        <v>県学校農業クラブ連盟</v>
      </c>
    </row>
    <row r="81" spans="3:6" x14ac:dyDescent="0.15">
      <c r="C81" s="133" t="s">
        <v>897</v>
      </c>
      <c r="D81" t="str">
        <f>TEXT(区分表Ａ・Ｂ!D87,"0")&amp;TEXT(区分表Ａ・Ｂ!E87,"0")&amp;TEXT(区分表Ａ・Ｂ!F87,"0")&amp;TEXT(区分表Ａ・Ｂ!G87,"0")</f>
        <v>1503</v>
      </c>
      <c r="E81" t="str">
        <f>区分表Ａ・Ｂ!H87</f>
        <v>日本学生科学賞</v>
      </c>
      <c r="F81" t="str">
        <f>区分表Ａ・Ｂ!I87</f>
        <v>読売新聞社</v>
      </c>
    </row>
    <row r="82" spans="3:6" x14ac:dyDescent="0.15">
      <c r="C82" s="133" t="s">
        <v>897</v>
      </c>
      <c r="D82" t="str">
        <f>TEXT(区分表Ａ・Ｂ!D88,"0")&amp;TEXT(区分表Ａ・Ｂ!E88,"0")&amp;TEXT(区分表Ａ・Ｂ!F88,"0")&amp;TEXT(区分表Ａ・Ｂ!G88,"0")</f>
        <v>1504</v>
      </c>
      <c r="E82" t="str">
        <f>区分表Ａ・Ｂ!H88</f>
        <v>日本ホルスタイン登録協会乳牛体型審査</v>
      </c>
      <c r="F82" t="str">
        <f>区分表Ａ・Ｂ!I88</f>
        <v xml:space="preserve">日本ホルスタイン登録協会 </v>
      </c>
    </row>
    <row r="83" spans="3:6" x14ac:dyDescent="0.15">
      <c r="C83" s="133" t="s">
        <v>897</v>
      </c>
      <c r="D83" t="str">
        <f>TEXT(区分表Ａ・Ｂ!D89,"0")&amp;TEXT(区分表Ａ・Ｂ!E89,"0")&amp;TEXT(区分表Ａ・Ｂ!F89,"0")&amp;TEXT(区分表Ａ・Ｂ!G89,"0")</f>
        <v>1505</v>
      </c>
      <c r="E83" t="str">
        <f>区分表Ａ・Ｂ!H89</f>
        <v>乳牛共進会(県大会)</v>
      </c>
      <c r="F83" t="str">
        <f>区分表Ａ・Ｂ!I89</f>
        <v>JAなど</v>
      </c>
    </row>
    <row r="84" spans="3:6" x14ac:dyDescent="0.15">
      <c r="C84" s="133" t="s">
        <v>897</v>
      </c>
      <c r="D84" t="str">
        <f>TEXT(区分表Ａ・Ｂ!D90,"0")&amp;TEXT(区分表Ａ・Ｂ!E90,"0")&amp;TEXT(区分表Ａ・Ｂ!F90,"0")&amp;TEXT(区分表Ａ・Ｂ!G90,"0")</f>
        <v>1506</v>
      </c>
      <c r="E84" t="str">
        <f>区分表Ａ・Ｂ!H90</f>
        <v>和牛共進会（県大会）</v>
      </c>
      <c r="F84" t="str">
        <f>区分表Ａ・Ｂ!I90</f>
        <v>全国和牛登録協会</v>
      </c>
    </row>
    <row r="85" spans="3:6" x14ac:dyDescent="0.15">
      <c r="C85" s="133" t="s">
        <v>897</v>
      </c>
      <c r="D85" t="str">
        <f>TEXT(区分表Ａ・Ｂ!D91,"0")&amp;TEXT(区分表Ａ・Ｂ!E91,"0")&amp;TEXT(区分表Ａ・Ｂ!F91,"0")&amp;TEXT(区分表Ａ・Ｂ!G91,"0")</f>
        <v>1507</v>
      </c>
      <c r="E85" t="str">
        <f>区分表Ａ・Ｂ!H91</f>
        <v>毎日農業記録賞</v>
      </c>
      <c r="F85" t="str">
        <f>区分表Ａ・Ｂ!I91</f>
        <v>毎日新聞社</v>
      </c>
    </row>
    <row r="86" spans="3:6" x14ac:dyDescent="0.15">
      <c r="C86" s="133" t="s">
        <v>897</v>
      </c>
      <c r="D86" t="str">
        <f>TEXT(区分表Ａ・Ｂ!D92,"0")&amp;TEXT(区分表Ａ・Ｂ!E92,"0")&amp;TEXT(区分表Ａ・Ｂ!F92,"0")&amp;TEXT(区分表Ａ・Ｂ!G92,"0")</f>
        <v>1508</v>
      </c>
      <c r="E86" t="str">
        <f>区分表Ａ・Ｂ!H92</f>
        <v>バイオ甲子園</v>
      </c>
      <c r="F86" t="str">
        <f>区分表Ａ・Ｂ!I92</f>
        <v>バイオテクノロジー研究推進会</v>
      </c>
    </row>
    <row r="87" spans="3:6" x14ac:dyDescent="0.15">
      <c r="C87" s="133" t="s">
        <v>897</v>
      </c>
      <c r="D87" t="str">
        <f>TEXT(区分表Ａ・Ｂ!D93,"0")&amp;TEXT(区分表Ａ・Ｂ!E93,"0")&amp;TEXT(区分表Ａ・Ｂ!F93,"0")&amp;TEXT(区分表Ａ・Ｂ!G93,"0")</f>
        <v>1509</v>
      </c>
      <c r="E87" t="str">
        <f>区分表Ａ・Ｂ!H93</f>
        <v>農業高校生全国意見文コンクール</v>
      </c>
      <c r="F87" t="str">
        <f>区分表Ａ・Ｂ!I93</f>
        <v>日本農業教育学会</v>
      </c>
    </row>
    <row r="88" spans="3:6" x14ac:dyDescent="0.15">
      <c r="C88" s="133" t="s">
        <v>897</v>
      </c>
      <c r="D88" t="str">
        <f>TEXT(区分表Ａ・Ｂ!D94,"0")&amp;TEXT(区分表Ａ・Ｂ!E94,"0")&amp;TEXT(区分表Ａ・Ｂ!F94,"0")&amp;TEXT(区分表Ａ・Ｂ!G94,"0")</f>
        <v>1510</v>
      </c>
      <c r="E88" t="str">
        <f>区分表Ａ・Ｂ!H94</f>
        <v>全国農業高校お米甲子園</v>
      </c>
      <c r="F88" t="str">
        <f>区分表Ａ・Ｂ!I94</f>
        <v>米・食味鑑定士協会</v>
      </c>
    </row>
    <row r="89" spans="3:6" x14ac:dyDescent="0.15">
      <c r="C89" s="133" t="s">
        <v>897</v>
      </c>
      <c r="D89" t="str">
        <f>TEXT(区分表Ａ・Ｂ!D95,"0")&amp;TEXT(区分表Ａ・Ｂ!E95,"0")&amp;TEXT(区分表Ａ・Ｂ!F95,"0")&amp;TEXT(区分表Ａ・Ｂ!G95,"0")</f>
        <v>1511</v>
      </c>
      <c r="E89" t="str">
        <f>区分表Ａ・Ｂ!H95</f>
        <v>森の聞き書き甲子園</v>
      </c>
      <c r="F89" t="str">
        <f>区分表Ａ・Ｂ!I95</f>
        <v>聞き書き甲子園実行委員会(写真は除く)</v>
      </c>
    </row>
    <row r="90" spans="3:6" x14ac:dyDescent="0.15">
      <c r="C90" s="133" t="s">
        <v>897</v>
      </c>
      <c r="D90" t="str">
        <f>TEXT(区分表Ａ・Ｂ!D96,"0")&amp;TEXT(区分表Ａ・Ｂ!E96,"0")&amp;TEXT(区分表Ａ・Ｂ!F96,"0")&amp;TEXT(区分表Ａ・Ｂ!G96,"0")</f>
        <v>1512</v>
      </c>
      <c r="E90" t="str">
        <f>区分表Ａ・Ｂ!H96</f>
        <v>ご当地！絶品うまいもん甲子園</v>
      </c>
      <c r="F90" t="str">
        <f>区分表Ａ・Ｂ!I96</f>
        <v>農林水産省／一般社団法人全国食の甲子園協会</v>
      </c>
    </row>
    <row r="91" spans="3:6" x14ac:dyDescent="0.15">
      <c r="C91" s="133" t="s">
        <v>897</v>
      </c>
      <c r="D91" t="str">
        <f>TEXT(区分表Ａ・Ｂ!D97,"0")&amp;TEXT(区分表Ａ・Ｂ!E97,"0")&amp;TEXT(区分表Ａ・Ｂ!F97,"0")&amp;TEXT(区分表Ａ・Ｂ!G97,"0")</f>
        <v>1513</v>
      </c>
      <c r="E91" t="str">
        <f>区分表Ａ・Ｂ!H97</f>
        <v>全国高校生みんなＤＥ笑顔プロジェクト</v>
      </c>
      <c r="F91" t="str">
        <f>区分表Ａ・Ｂ!I97</f>
        <v>全国農協中央会・文部科学省・農林水産省</v>
      </c>
    </row>
    <row r="92" spans="3:6" x14ac:dyDescent="0.15">
      <c r="C92" s="133" t="s">
        <v>897</v>
      </c>
      <c r="D92" t="str">
        <f>TEXT(区分表Ａ・Ｂ!D98,"0")&amp;TEXT(区分表Ａ・Ｂ!E98,"0")&amp;TEXT(区分表Ａ・Ｂ!F98,"0")&amp;TEXT(区分表Ａ・Ｂ!G98,"0")</f>
        <v>1514</v>
      </c>
      <c r="E92" t="str">
        <f>区分表Ａ・Ｂ!H98</f>
        <v>米粉の名人料理グランプリ</v>
      </c>
      <c r="F92" t="str">
        <f>区分表Ａ・Ｂ!I98</f>
        <v>NPO法人国内産米粉促進ネットワーク</v>
      </c>
    </row>
    <row r="93" spans="3:6" x14ac:dyDescent="0.15">
      <c r="C93" s="133" t="s">
        <v>897</v>
      </c>
      <c r="D93" t="str">
        <f>TEXT(区分表Ａ・Ｂ!D99,"0")&amp;TEXT(区分表Ａ・Ｂ!E99,"0")&amp;TEXT(区分表Ａ・Ｂ!F99,"0")&amp;TEXT(区分表Ａ・Ｂ!G99,"0")</f>
        <v>1515</v>
      </c>
      <c r="E93" t="str">
        <f>区分表Ａ・Ｂ!H99</f>
        <v>全国高校生ソバ打ち選手権</v>
      </c>
      <c r="F93" t="str">
        <f>区分表Ａ・Ｂ!I99</f>
        <v>社団法人日本麺類業団体連合会</v>
      </c>
    </row>
    <row r="94" spans="3:6" x14ac:dyDescent="0.15">
      <c r="C94" s="133" t="s">
        <v>897</v>
      </c>
      <c r="D94" t="str">
        <f>TEXT(区分表Ａ・Ｂ!D100,"0")&amp;TEXT(区分表Ａ・Ｂ!E100,"0")&amp;TEXT(区分表Ａ・Ｂ!F100,"0")&amp;TEXT(区分表Ａ・Ｂ!G100,"0")</f>
        <v>1516</v>
      </c>
      <c r="E94" t="str">
        <f>区分表Ａ・Ｂ!H100</f>
        <v>高校生ビジネスプラングランプリ</v>
      </c>
      <c r="F94" t="str">
        <f>区分表Ａ・Ｂ!I100</f>
        <v>日本政策金融公庫</v>
      </c>
    </row>
    <row r="95" spans="3:6" x14ac:dyDescent="0.15">
      <c r="C95" s="133" t="s">
        <v>897</v>
      </c>
      <c r="D95" t="str">
        <f>TEXT(区分表Ａ・Ｂ!D101,"0")&amp;TEXT(区分表Ａ・Ｂ!E101,"0")&amp;TEXT(区分表Ａ・Ｂ!F101,"0")&amp;TEXT(区分表Ａ・Ｂ!G101,"0")</f>
        <v>1517</v>
      </c>
      <c r="E95" t="str">
        <f>区分表Ａ・Ｂ!H101</f>
        <v>全日本ブラックアンドホワイトショウ</v>
      </c>
      <c r="F95" t="str">
        <f>区分表Ａ・Ｂ!I101</f>
        <v>全国ホルスタイン改良協議会</v>
      </c>
    </row>
    <row r="96" spans="3:6" x14ac:dyDescent="0.15">
      <c r="C96" s="133" t="s">
        <v>897</v>
      </c>
      <c r="D96" t="str">
        <f>TEXT(区分表Ａ・Ｂ!D102,"0")&amp;TEXT(区分表Ａ・Ｂ!E102,"0")&amp;TEXT(区分表Ａ・Ｂ!F102,"0")&amp;TEXT(区分表Ａ・Ｂ!G102,"0")</f>
        <v>1518</v>
      </c>
      <c r="E96" t="str">
        <f>区分表Ａ・Ｂ!H102</f>
        <v>ＮＦＤ全国高校生フラワーデザインコンテスト</v>
      </c>
      <c r="F96" t="str">
        <f>区分表Ａ・Ｂ!I102</f>
        <v>公益社団法人日本フラワーデザイナー協会</v>
      </c>
    </row>
    <row r="97" spans="1:16" x14ac:dyDescent="0.15">
      <c r="C97" s="133" t="s">
        <v>897</v>
      </c>
      <c r="D97" t="str">
        <f>TEXT(区分表Ａ・Ｂ!D103,"0")&amp;TEXT(区分表Ａ・Ｂ!E103,"0")&amp;TEXT(区分表Ａ・Ｂ!F103,"0")&amp;TEXT(区分表Ａ・Ｂ!G103,"0")</f>
        <v>1526</v>
      </c>
      <c r="E97" t="str">
        <f>区分表Ａ・Ｂ!H103</f>
        <v>技能五輪全国大会</v>
      </c>
      <c r="F97" t="str">
        <f>区分表Ａ・Ｂ!I103</f>
        <v>中央職業能力開発協会</v>
      </c>
    </row>
    <row r="98" spans="1:16" s="26" customFormat="1" ht="14.25" x14ac:dyDescent="0.15">
      <c r="A98" s="255"/>
      <c r="B98" s="256"/>
      <c r="C98" s="133" t="s">
        <v>587</v>
      </c>
      <c r="D98" s="269" t="str">
        <f>TEXT(区分表Ａ・Ｂ!D104,"0")&amp;TEXT(区分表Ａ・Ｂ!E104,"0")&amp;TEXT(区分表Ａ・Ｂ!F104,"0")&amp;TEXT(区分表Ａ・Ｂ!G104,"0")</f>
        <v>1530</v>
      </c>
      <c r="E98" s="202" t="s">
        <v>1073</v>
      </c>
      <c r="F98" s="270" t="s">
        <v>1074</v>
      </c>
      <c r="G98" s="38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s="26" customFormat="1" ht="14.25" x14ac:dyDescent="0.15">
      <c r="A99" s="255"/>
      <c r="B99" s="256"/>
      <c r="C99" s="133" t="s">
        <v>587</v>
      </c>
      <c r="D99" s="269" t="str">
        <f>TEXT(区分表Ａ・Ｂ!D105,"0")&amp;TEXT(区分表Ａ・Ｂ!E105,"0")&amp;TEXT(区分表Ａ・Ｂ!F105,"0")&amp;TEXT(区分表Ａ・Ｂ!G105,"0")</f>
        <v>1531</v>
      </c>
      <c r="E99" s="266" t="s">
        <v>1080</v>
      </c>
      <c r="F99" s="267" t="s">
        <v>1081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x14ac:dyDescent="0.15">
      <c r="C100" s="133" t="s">
        <v>897</v>
      </c>
      <c r="D100" t="str">
        <f>TEXT(区分表Ａ・Ｂ!D106,"0")&amp;TEXT(区分表Ａ・Ｂ!E106,"0")&amp;TEXT(区分表Ａ・Ｂ!F106,"0")&amp;TEXT(区分表Ａ・Ｂ!G106,"0")</f>
        <v>1602</v>
      </c>
      <c r="E100" t="str">
        <f>区分表Ａ・Ｂ!H106</f>
        <v>数学検定</v>
      </c>
      <c r="F100" t="str">
        <f>区分表Ａ・Ｂ!I106</f>
        <v>公益財団法人日本数学検定協会</v>
      </c>
    </row>
    <row r="101" spans="1:16" x14ac:dyDescent="0.15">
      <c r="C101" s="133" t="s">
        <v>897</v>
      </c>
      <c r="D101" t="str">
        <f>TEXT(区分表Ａ・Ｂ!D107,"0")&amp;TEXT(区分表Ａ・Ｂ!E107,"0")&amp;TEXT(区分表Ａ・Ｂ!F107,"0")&amp;TEXT(区分表Ａ・Ｂ!G107,"0")</f>
        <v>1603</v>
      </c>
      <c r="E101" t="str">
        <f>区分表Ａ・Ｂ!H107</f>
        <v>弁論大会</v>
      </c>
      <c r="F101" t="str">
        <f>区分表Ａ・Ｂ!I107</f>
        <v>高文連</v>
      </c>
    </row>
    <row r="102" spans="1:16" x14ac:dyDescent="0.15">
      <c r="C102" s="133" t="s">
        <v>897</v>
      </c>
      <c r="D102" t="str">
        <f>TEXT(区分表Ａ・Ｂ!D108,"0")&amp;TEXT(区分表Ａ・Ｂ!E108,"0")&amp;TEXT(区分表Ａ・Ｂ!F108,"0")&amp;TEXT(区分表Ａ・Ｂ!G108,"0")</f>
        <v>1605</v>
      </c>
      <c r="E102" t="str">
        <f>区分表Ａ・Ｂ!H108</f>
        <v>高校生文化大賞</v>
      </c>
      <c r="F102" t="str">
        <f>区分表Ａ・Ｂ!I108</f>
        <v>産経新聞社</v>
      </c>
    </row>
    <row r="103" spans="1:16" x14ac:dyDescent="0.15">
      <c r="C103" s="133" t="s">
        <v>897</v>
      </c>
      <c r="D103" t="str">
        <f>TEXT(区分表Ａ・Ｂ!D109,"0")&amp;TEXT(区分表Ａ・Ｂ!E109,"0")&amp;TEXT(区分表Ａ・Ｂ!F109,"0")&amp;TEXT(区分表Ａ・Ｂ!G109,"0")</f>
        <v>1606</v>
      </c>
      <c r="E103" t="str">
        <f>区分表Ａ・Ｂ!H109</f>
        <v>税の作文コンクール</v>
      </c>
      <c r="F103" t="str">
        <f>区分表Ａ・Ｂ!I109</f>
        <v>国税庁</v>
      </c>
    </row>
    <row r="104" spans="1:16" x14ac:dyDescent="0.15">
      <c r="C104" s="133" t="s">
        <v>897</v>
      </c>
      <c r="D104" t="str">
        <f>TEXT(区分表Ａ・Ｂ!D110,"0")&amp;TEXT(区分表Ａ・Ｂ!E110,"0")&amp;TEXT(区分表Ａ・Ｂ!F110,"0")&amp;TEXT(区分表Ａ・Ｂ!G110,"0")</f>
        <v>1642</v>
      </c>
      <c r="E104" t="str">
        <f>区分表Ａ・Ｂ!H110</f>
        <v>全国高等学校英語スピーチコンテスト</v>
      </c>
      <c r="F104" t="str">
        <f>区分表Ａ・Ｂ!I110</f>
        <v>全英連</v>
      </c>
    </row>
    <row r="105" spans="1:16" x14ac:dyDescent="0.15">
      <c r="C105" s="133" t="s">
        <v>897</v>
      </c>
      <c r="D105" t="str">
        <f>TEXT(区分表Ａ・Ｂ!D111,"0")&amp;TEXT(区分表Ａ・Ｂ!E111,"0")&amp;TEXT(区分表Ａ・Ｂ!F111,"0")&amp;TEXT(区分表Ａ・Ｂ!G111,"0")</f>
        <v>1651</v>
      </c>
      <c r="E105" t="str">
        <f>区分表Ａ・Ｂ!H111</f>
        <v>ホームプロジェクト・学校家庭クラブ研究発表</v>
      </c>
      <c r="F105" t="str">
        <f>区分表Ａ・Ｂ!I111</f>
        <v>県高等学校家庭クラブ連盟/全国高等学校家庭クラブ連盟</v>
      </c>
    </row>
    <row r="106" spans="1:16" x14ac:dyDescent="0.15">
      <c r="C106" s="133" t="s">
        <v>897</v>
      </c>
      <c r="D106" t="str">
        <f>TEXT(区分表Ａ・Ｂ!D112,"0")&amp;TEXT(区分表Ａ・Ｂ!E112,"0")&amp;TEXT(区分表Ａ・Ｂ!F112,"0")&amp;TEXT(区分表Ａ・Ｂ!G112,"0")</f>
        <v>1652</v>
      </c>
      <c r="E106" t="str">
        <f>区分表Ａ・Ｂ!H112</f>
        <v>全国高校生料理コンクール</v>
      </c>
      <c r="F106" t="str">
        <f>区分表Ａ・Ｂ!I112</f>
        <v>全国高等学校家庭クラブ連盟</v>
      </c>
    </row>
    <row r="107" spans="1:16" x14ac:dyDescent="0.15">
      <c r="C107" s="133" t="s">
        <v>897</v>
      </c>
      <c r="D107" t="str">
        <f>TEXT(区分表Ａ・Ｂ!D113,"0")&amp;TEXT(区分表Ａ・Ｂ!E113,"0")&amp;TEXT(区分表Ａ・Ｂ!F113,"0")&amp;TEXT(区分表Ａ・Ｂ!G113,"0")</f>
        <v>1653</v>
      </c>
      <c r="E107" t="str">
        <f>区分表Ａ・Ｂ!H113</f>
        <v>全国高校生クリエイティブコンテスト</v>
      </c>
      <c r="F107" t="str">
        <f>区分表Ａ・Ｂ!I113</f>
        <v>全国高等学校家庭クラブ連盟</v>
      </c>
    </row>
    <row r="108" spans="1:16" x14ac:dyDescent="0.15">
      <c r="C108" s="133" t="s">
        <v>897</v>
      </c>
      <c r="D108" t="str">
        <f>TEXT(区分表Ａ・Ｂ!D114,"0")&amp;TEXT(区分表Ａ・Ｂ!E114,"0")&amp;TEXT(区分表Ａ・Ｂ!F114,"0")&amp;TEXT(区分表Ａ・Ｂ!G114,"0")</f>
        <v>1672</v>
      </c>
      <c r="E108" t="str">
        <f>区分表Ａ・Ｂ!H114</f>
        <v>全国高等学校情報処理競技大会</v>
      </c>
      <c r="F108" t="str">
        <f>区分表Ａ・Ｂ!I114</f>
        <v>全国商業高等学校協会</v>
      </c>
    </row>
    <row r="109" spans="1:16" x14ac:dyDescent="0.15">
      <c r="C109" s="133" t="s">
        <v>897</v>
      </c>
      <c r="D109" t="str">
        <f>TEXT(区分表Ａ・Ｂ!D115,"0")&amp;TEXT(区分表Ａ・Ｂ!E115,"0")&amp;TEXT(区分表Ａ・Ｂ!F115,"0")&amp;TEXT(区分表Ａ・Ｂ!G115,"0")</f>
        <v>2401</v>
      </c>
      <c r="E109" t="str">
        <f>区分表Ａ・Ｂ!H115</f>
        <v>ICTプロフィシエンシー検定試験（P検）</v>
      </c>
      <c r="F109" t="str">
        <f>区分表Ａ・Ｂ!I115</f>
        <v>ＩＣTプロフィシエンシー検定協会</v>
      </c>
    </row>
    <row r="110" spans="1:16" x14ac:dyDescent="0.15">
      <c r="C110" s="133" t="s">
        <v>897</v>
      </c>
      <c r="D110" t="str">
        <f>TEXT(区分表Ａ・Ｂ!D116,"0")&amp;TEXT(区分表Ａ・Ｂ!E116,"0")&amp;TEXT(区分表Ａ・Ｂ!F116,"0")&amp;TEXT(区分表Ａ・Ｂ!G116,"0")</f>
        <v>2402</v>
      </c>
      <c r="E110" t="str">
        <f>区分表Ａ・Ｂ!H116</f>
        <v>日本語ワープロ検定試験</v>
      </c>
      <c r="F110" t="str">
        <f>区分表Ａ・Ｂ!I116</f>
        <v>日本情報処理検定協会</v>
      </c>
    </row>
    <row r="111" spans="1:16" x14ac:dyDescent="0.15">
      <c r="C111" s="133" t="s">
        <v>897</v>
      </c>
      <c r="D111" t="str">
        <f>TEXT(区分表Ａ・Ｂ!D117,"0")&amp;TEXT(区分表Ａ・Ｂ!E117,"0")&amp;TEXT(区分表Ａ・Ｂ!F117,"0")&amp;TEXT(区分表Ａ・Ｂ!G117,"0")</f>
        <v>2403</v>
      </c>
      <c r="E111" t="str">
        <f>区分表Ａ・Ｂ!H117</f>
        <v>プレゼンテーション作成検定試験</v>
      </c>
      <c r="F111" t="str">
        <f>区分表Ａ・Ｂ!I117</f>
        <v>日本情報処理検定協会</v>
      </c>
    </row>
    <row r="112" spans="1:16" x14ac:dyDescent="0.15">
      <c r="C112" s="133" t="s">
        <v>897</v>
      </c>
      <c r="D112" t="str">
        <f>TEXT(区分表Ａ・Ｂ!D118,"0")&amp;TEXT(区分表Ａ・Ｂ!E118,"0")&amp;TEXT(区分表Ａ・Ｂ!F118,"0")&amp;TEXT(区分表Ａ・Ｂ!G118,"0")</f>
        <v>2404</v>
      </c>
      <c r="E112" t="str">
        <f>区分表Ａ・Ｂ!H118</f>
        <v>文書デザイン検定試験</v>
      </c>
      <c r="F112" t="str">
        <f>区分表Ａ・Ｂ!I118</f>
        <v>日本情報処理検定協会</v>
      </c>
    </row>
    <row r="113" spans="3:8" x14ac:dyDescent="0.15">
      <c r="C113" s="133" t="s">
        <v>897</v>
      </c>
      <c r="D113" t="str">
        <f>TEXT(区分表Ａ・Ｂ!D119,"0")&amp;TEXT(区分表Ａ・Ｂ!E119,"0")&amp;TEXT(区分表Ａ・Ｂ!F119,"0")&amp;TEXT(区分表Ａ・Ｂ!G119,"0")</f>
        <v>2405</v>
      </c>
      <c r="E113" t="str">
        <f>区分表Ａ・Ｂ!H119</f>
        <v>ホームページ作成検定試験</v>
      </c>
      <c r="F113" t="str">
        <f>区分表Ａ・Ｂ!I119</f>
        <v>日本情報処理検定協会</v>
      </c>
    </row>
    <row r="114" spans="3:8" x14ac:dyDescent="0.15">
      <c r="C114" s="133" t="s">
        <v>897</v>
      </c>
      <c r="D114" s="21"/>
      <c r="E114" s="21" t="str">
        <f>区分表Ａ・Ｂ!H120</f>
        <v>情報処理技能検定試験（全種目）</v>
      </c>
      <c r="F114" s="21" t="str">
        <f>区分表Ａ・Ｂ!I120</f>
        <v>日本情報処理検定協会</v>
      </c>
      <c r="G114" s="21"/>
      <c r="H114" s="21"/>
    </row>
    <row r="115" spans="3:8" x14ac:dyDescent="0.15">
      <c r="C115" s="133" t="s">
        <v>897</v>
      </c>
      <c r="D115" t="str">
        <f>TEXT(区分表Ａ・Ｂ!D121,"0")&amp;TEXT(区分表Ａ・Ｂ!E121,"0")&amp;TEXT(区分表Ａ・Ｂ!F121,"0")&amp;TEXT(区分表Ａ・Ｂ!G121,"0")</f>
        <v>2407</v>
      </c>
      <c r="E115" t="str">
        <f>区分表Ａ・Ｂ!H121</f>
        <v>日商ＰＣ検定試験（全種目）</v>
      </c>
      <c r="F115" t="str">
        <f>区分表Ａ・Ｂ!I121</f>
        <v>日本商工会議所</v>
      </c>
    </row>
    <row r="116" spans="3:8" x14ac:dyDescent="0.15">
      <c r="C116" s="133" t="s">
        <v>897</v>
      </c>
      <c r="D116" t="str">
        <f>TEXT(区分表Ａ・Ｂ!D122,"0")&amp;TEXT(区分表Ａ・Ｂ!E122,"0")&amp;TEXT(区分表Ａ・Ｂ!F122,"0")&amp;TEXT(区分表Ａ・Ｂ!G122,"0")</f>
        <v>2408</v>
      </c>
      <c r="E116" t="str">
        <f>区分表Ａ・Ｂ!H122</f>
        <v>パソコンスピード認定試験</v>
      </c>
      <c r="F116" t="str">
        <f>区分表Ａ・Ｂ!I122</f>
        <v>日本情報処理検定協会</v>
      </c>
    </row>
    <row r="117" spans="3:8" x14ac:dyDescent="0.15">
      <c r="C117" s="133" t="s">
        <v>897</v>
      </c>
      <c r="D117" s="253"/>
      <c r="E117" s="253" t="str">
        <f>区分表Ａ・Ｂ!H123</f>
        <v>文書デザイン検定試験</v>
      </c>
      <c r="F117" s="253" t="str">
        <f>区分表Ａ・Ｂ!I123</f>
        <v>日本情報処理検定協会</v>
      </c>
      <c r="G117" s="253"/>
      <c r="H117" s="253"/>
    </row>
    <row r="118" spans="3:8" x14ac:dyDescent="0.15">
      <c r="C118" s="133" t="s">
        <v>897</v>
      </c>
      <c r="D118" t="str">
        <f>TEXT(区分表Ａ・Ｂ!D124,"0")&amp;TEXT(区分表Ａ・Ｂ!E124,"0")&amp;TEXT(区分表Ａ・Ｂ!F124,"0")&amp;TEXT(区分表Ａ・Ｂ!G124,"0")</f>
        <v>2410</v>
      </c>
      <c r="E118" t="str">
        <f>区分表Ａ・Ｂ!H124</f>
        <v>日本語文書処理技能検定試験</v>
      </c>
      <c r="F118" t="str">
        <f>区分表Ａ・Ｂ!I124</f>
        <v>日本商工会議所　　</v>
      </c>
    </row>
    <row r="119" spans="3:8" x14ac:dyDescent="0.15">
      <c r="C119" s="133" t="s">
        <v>897</v>
      </c>
      <c r="D119" t="str">
        <f>TEXT(区分表Ａ・Ｂ!D125,"0")&amp;TEXT(区分表Ａ・Ｂ!E125,"0")&amp;TEXT(区分表Ａ・Ｂ!F125,"0")&amp;TEXT(区分表Ａ・Ｂ!G125,"0")</f>
        <v>2411</v>
      </c>
      <c r="E119" t="str">
        <f>区分表Ａ・Ｂ!H125</f>
        <v>情報処理技能検定試験（表計算）</v>
      </c>
      <c r="F119" t="str">
        <f>区分表Ａ・Ｂ!I125</f>
        <v>日本情報処理検定協会</v>
      </c>
    </row>
    <row r="120" spans="3:8" x14ac:dyDescent="0.15">
      <c r="C120" s="133" t="s">
        <v>897</v>
      </c>
      <c r="D120" t="str">
        <f>TEXT(区分表Ａ・Ｂ!D126,"0")&amp;TEXT(区分表Ａ・Ｂ!E126,"0")&amp;TEXT(区分表Ａ・Ｂ!F126,"0")&amp;TEXT(区分表Ａ・Ｂ!G126,"0")</f>
        <v>2412</v>
      </c>
      <c r="E120" t="str">
        <f>区分表Ａ・Ｂ!H126</f>
        <v>情報処理技能検定試験（データベース）</v>
      </c>
      <c r="F120" t="str">
        <f>区分表Ａ・Ｂ!I126</f>
        <v>日本情報処理検定協会</v>
      </c>
    </row>
    <row r="121" spans="3:8" x14ac:dyDescent="0.15">
      <c r="C121" s="133" t="s">
        <v>897</v>
      </c>
      <c r="D121" s="21"/>
      <c r="E121" s="21" t="str">
        <f>区分表Ａ・Ｂ!H127</f>
        <v>情報処理技能検定試験</v>
      </c>
      <c r="F121" s="21" t="str">
        <f>区分表Ａ・Ｂ!I127</f>
        <v>日本情報処理検定協会</v>
      </c>
      <c r="G121" s="21"/>
      <c r="H121" s="21"/>
    </row>
    <row r="122" spans="3:8" x14ac:dyDescent="0.15">
      <c r="C122" s="133" t="s">
        <v>897</v>
      </c>
      <c r="D122" t="str">
        <f>TEXT(区分表Ａ・Ｂ!D128,"0")&amp;TEXT(区分表Ａ・Ｂ!E128,"0")&amp;TEXT(区分表Ａ・Ｂ!F128,"0")&amp;TEXT(区分表Ａ・Ｂ!G128,"0")</f>
        <v>3251</v>
      </c>
      <c r="E122" t="str">
        <f>区分表Ａ・Ｂ!H128</f>
        <v>日商簿記検定試験</v>
      </c>
      <c r="F122" t="str">
        <f>区分表Ａ・Ｂ!I128</f>
        <v>日本商工会議所</v>
      </c>
    </row>
    <row r="123" spans="3:8" x14ac:dyDescent="0.15">
      <c r="C123" s="133" t="s">
        <v>897</v>
      </c>
      <c r="D123" t="str">
        <f>TEXT(区分表Ａ・Ｂ!D129,"0")&amp;TEXT(区分表Ａ・Ｂ!E129,"0")&amp;TEXT(区分表Ａ・Ｂ!F129,"0")&amp;TEXT(区分表Ａ・Ｂ!G129,"0")</f>
        <v>3252</v>
      </c>
      <c r="E123" t="str">
        <f>区分表Ａ・Ｂ!H129</f>
        <v>簿記能力検定試験</v>
      </c>
      <c r="F123" t="str">
        <f>区分表Ａ・Ｂ!I129</f>
        <v>全国経理教育協会</v>
      </c>
    </row>
    <row r="124" spans="3:8" x14ac:dyDescent="0.15">
      <c r="C124" s="133" t="s">
        <v>897</v>
      </c>
      <c r="D124" t="str">
        <f>TEXT(区分表Ａ・Ｂ!D130,"0")&amp;TEXT(区分表Ａ・Ｂ!E130,"0")&amp;TEXT(区分表Ａ・Ｂ!F130,"0")&amp;TEXT(区分表Ａ・Ｂ!G130,"0")</f>
        <v>7016</v>
      </c>
      <c r="E124" t="str">
        <f>区分表Ａ・Ｂ!H130</f>
        <v>ガス溶接技能講習</v>
      </c>
      <c r="F124" t="str">
        <f>区分表Ａ・Ｂ!I130</f>
        <v>労働安全衛生法に基づく特別教育を実施する団体</v>
      </c>
    </row>
    <row r="125" spans="3:8" x14ac:dyDescent="0.15">
      <c r="C125" s="133" t="s">
        <v>897</v>
      </c>
      <c r="D125" t="str">
        <f>TEXT(区分表Ａ・Ｂ!D131,"0")&amp;TEXT(区分表Ａ・Ｂ!E131,"0")&amp;TEXT(区分表Ａ・Ｂ!F131,"0")&amp;TEXT(区分表Ａ・Ｂ!G131,"0")</f>
        <v>7017</v>
      </c>
      <c r="E125" t="str">
        <f>区分表Ａ・Ｂ!H131</f>
        <v>アーク溶接等の業務に係る特別教育</v>
      </c>
      <c r="F125" t="str">
        <f>区分表Ａ・Ｂ!I131</f>
        <v>労働安全衛生法に基づく特別教育を実施する団体</v>
      </c>
    </row>
    <row r="126" spans="3:8" x14ac:dyDescent="0.15">
      <c r="C126" s="133" t="s">
        <v>897</v>
      </c>
      <c r="D126" t="str">
        <f>TEXT(区分表Ａ・Ｂ!D132,"0")&amp;TEXT(区分表Ａ・Ｂ!E132,"0")&amp;TEXT(区分表Ａ・Ｂ!F132,"0")&amp;TEXT(区分表Ａ・Ｂ!G132,"0")</f>
        <v>7018</v>
      </c>
      <c r="E126" t="str">
        <f>区分表Ａ・Ｂ!H132</f>
        <v>ボイラー技士</v>
      </c>
      <c r="F126" t="str">
        <f>区分表Ａ・Ｂ!I132</f>
        <v>（社）日本ボイラ協会、（財）安全衛生技術試験協会</v>
      </c>
    </row>
    <row r="127" spans="3:8" x14ac:dyDescent="0.15">
      <c r="C127" s="133" t="s">
        <v>897</v>
      </c>
      <c r="D127" t="str">
        <f>TEXT(区分表Ａ・Ｂ!D133,"0")&amp;TEXT(区分表Ａ・Ｂ!E133,"0")&amp;TEXT(区分表Ａ・Ｂ!F133,"0")&amp;TEXT(区分表Ａ・Ｂ!G133,"0")</f>
        <v>7019</v>
      </c>
      <c r="E127" t="str">
        <f>区分表Ａ・Ｂ!H133</f>
        <v>小型ボイラー取扱業務特別教育講習</v>
      </c>
      <c r="F127" t="str">
        <f>区分表Ａ・Ｂ!I133</f>
        <v>日本ボイラ協会</v>
      </c>
    </row>
    <row r="128" spans="3:8" x14ac:dyDescent="0.15">
      <c r="C128" s="133" t="s">
        <v>897</v>
      </c>
      <c r="D128" t="str">
        <f>TEXT(区分表Ａ・Ｂ!D134,"0")&amp;TEXT(区分表Ａ・Ｂ!E134,"0")&amp;TEXT(区分表Ａ・Ｂ!F134,"0")&amp;TEXT(区分表Ａ・Ｂ!G134,"0")</f>
        <v>7020</v>
      </c>
      <c r="E128" t="str">
        <f>区分表Ａ・Ｂ!H134</f>
        <v>グラインダ特別教育</v>
      </c>
      <c r="F128" t="str">
        <f>区分表Ａ・Ｂ!I134</f>
        <v>厚生労働省許可・労働基準局主管労働技能講習協会・労働安全衛生管理協会</v>
      </c>
    </row>
    <row r="129" spans="3:6" x14ac:dyDescent="0.15">
      <c r="C129" s="133" t="s">
        <v>897</v>
      </c>
      <c r="D129" t="str">
        <f>TEXT(区分表Ａ・Ｂ!D135,"0")&amp;TEXT(区分表Ａ・Ｂ!E135,"0")&amp;TEXT(区分表Ａ・Ｂ!F135,"0")&amp;TEXT(区分表Ａ・Ｂ!G135,"0")</f>
        <v>8001</v>
      </c>
      <c r="E129" t="str">
        <f>区分表Ａ・Ｂ!H135</f>
        <v>リビングスタイリスト試験</v>
      </c>
      <c r="F129" t="str">
        <f>区分表Ａ・Ｂ!I135</f>
        <v>日本ライフスタイル協会</v>
      </c>
    </row>
    <row r="130" spans="3:6" x14ac:dyDescent="0.15">
      <c r="C130" s="133" t="s">
        <v>897</v>
      </c>
      <c r="D130" t="str">
        <f>TEXT(区分表Ａ・Ｂ!D136,"0")&amp;TEXT(区分表Ａ・Ｂ!E136,"0")&amp;TEXT(区分表Ａ・Ｂ!F136,"0")&amp;TEXT(区分表Ａ・Ｂ!G136,"0")</f>
        <v>8201</v>
      </c>
      <c r="E130" t="str">
        <f>区分表Ａ・Ｂ!H136</f>
        <v>訪問介護員養成研修</v>
      </c>
      <c r="F130" t="str">
        <f>区分表Ａ・Ｂ!I136</f>
        <v>県福祉部長寿社会政策課</v>
      </c>
    </row>
    <row r="131" spans="3:6" x14ac:dyDescent="0.15">
      <c r="C131" s="133" t="s">
        <v>897</v>
      </c>
      <c r="D131" t="str">
        <f>TEXT(区分表Ａ・Ｂ!D137,"0")&amp;TEXT(区分表Ａ・Ｂ!E137,"0")&amp;TEXT(区分表Ａ・Ｂ!F137,"0")&amp;TEXT(区分表Ａ・Ｂ!G137,"0")</f>
        <v>8202</v>
      </c>
      <c r="E131" t="str">
        <f>区分表Ａ・Ｂ!H137</f>
        <v>福祉住環境ｺｰﾃﾞｨﾈｰﾀｰ検定</v>
      </c>
      <c r="F131" t="str">
        <f>区分表Ａ・Ｂ!I137</f>
        <v>都道府県商工会議所</v>
      </c>
    </row>
    <row r="132" spans="3:6" x14ac:dyDescent="0.15">
      <c r="C132" s="133" t="s">
        <v>897</v>
      </c>
      <c r="D132" t="str">
        <f>TEXT(区分表Ａ・Ｂ!D138,"0")&amp;TEXT(区分表Ａ・Ｂ!E138,"0")&amp;TEXT(区分表Ａ・Ｂ!F138,"0")&amp;TEXT(区分表Ａ・Ｂ!G138,"0")</f>
        <v>8203</v>
      </c>
      <c r="E132" t="str">
        <f>区分表Ａ・Ｂ!H138</f>
        <v>手話技能検定試験</v>
      </c>
      <c r="F132" t="str">
        <f>区分表Ａ・Ｂ!I138</f>
        <v>手話技能検定協会</v>
      </c>
    </row>
    <row r="133" spans="3:6" x14ac:dyDescent="0.15">
      <c r="C133" s="133" t="s">
        <v>897</v>
      </c>
      <c r="D133" t="str">
        <f>TEXT(区分表Ａ・Ｂ!D139,"0")&amp;TEXT(区分表Ａ・Ｂ!E139,"0")&amp;TEXT(区分表Ａ・Ｂ!F139,"0")&amp;TEXT(区分表Ａ・Ｂ!G139,"0")</f>
        <v>8401</v>
      </c>
      <c r="E133" t="str">
        <f>区分表Ａ・Ｂ!H139</f>
        <v>レース編物技能検定試験</v>
      </c>
      <c r="F133" t="str">
        <f>区分表Ａ・Ｂ!I139</f>
        <v>日本編物検定協会（文部科学省）</v>
      </c>
    </row>
    <row r="134" spans="3:6" x14ac:dyDescent="0.15">
      <c r="C134" s="133" t="s">
        <v>897</v>
      </c>
      <c r="D134" t="str">
        <f>TEXT(区分表Ａ・Ｂ!D140,"0")&amp;TEXT(区分表Ａ・Ｂ!E140,"0")&amp;TEXT(区分表Ａ・Ｂ!F140,"0")&amp;TEXT(区分表Ａ・Ｂ!G140,"0")</f>
        <v>8402</v>
      </c>
      <c r="E134" t="str">
        <f>区分表Ａ・Ｂ!H140</f>
        <v>繊維製品品質管理士試験（ＴＥＳ・テス）</v>
      </c>
      <c r="F134" t="str">
        <f>区分表Ａ・Ｂ!I140</f>
        <v>日本衣料管理協会</v>
      </c>
    </row>
    <row r="135" spans="3:6" x14ac:dyDescent="0.15">
      <c r="C135" s="133" t="s">
        <v>897</v>
      </c>
      <c r="D135" t="str">
        <f>TEXT(区分表Ａ・Ｂ!D141,"0")&amp;TEXT(区分表Ａ・Ｂ!E141,"0")&amp;TEXT(区分表Ａ・Ｂ!F141,"0")&amp;TEXT(区分表Ａ・Ｂ!G141,"0")</f>
        <v>8403</v>
      </c>
      <c r="E135" t="str">
        <f>区分表Ａ・Ｂ!H141</f>
        <v>織物設計検定</v>
      </c>
      <c r="F135" t="str">
        <f>区分表Ａ・Ｂ!I141</f>
        <v>日本繊維工業教育研究会</v>
      </c>
    </row>
    <row r="136" spans="3:6" x14ac:dyDescent="0.15">
      <c r="C136" s="133" t="s">
        <v>897</v>
      </c>
      <c r="D136" t="str">
        <f>TEXT(区分表Ａ・Ｂ!D142,"0")&amp;TEXT(区分表Ａ・Ｂ!E142,"0")&amp;TEXT(区分表Ａ・Ｂ!F142,"0")&amp;TEXT(区分表Ａ・Ｂ!G142,"0")</f>
        <v>8404</v>
      </c>
      <c r="E136" t="str">
        <f>区分表Ａ・Ｂ!H142</f>
        <v>染色検定</v>
      </c>
      <c r="F136" t="str">
        <f>区分表Ａ・Ｂ!I142</f>
        <v>日本繊維工業教育研究会</v>
      </c>
    </row>
    <row r="137" spans="3:6" x14ac:dyDescent="0.15">
      <c r="C137" s="133" t="s">
        <v>897</v>
      </c>
      <c r="D137" t="str">
        <f>TEXT(区分表Ａ・Ｂ!D143,"0")&amp;TEXT(区分表Ａ・Ｂ!E143,"0")&amp;TEXT(区分表Ａ・Ｂ!F143,"0")&amp;TEXT(区分表Ａ・Ｂ!G143,"0")</f>
        <v>9100</v>
      </c>
      <c r="E137" t="str">
        <f>区分表Ａ・Ｂ!H143</f>
        <v>語彙・読解力検定</v>
      </c>
      <c r="F137" t="str">
        <f>区分表Ａ・Ｂ!I143</f>
        <v>ベネッセ・朝日新聞</v>
      </c>
    </row>
    <row r="138" spans="3:6" x14ac:dyDescent="0.15">
      <c r="C138" s="133" t="s">
        <v>897</v>
      </c>
      <c r="D138" t="str">
        <f>TEXT(区分表Ａ・Ｂ!D144,"0")&amp;TEXT(区分表Ａ・Ｂ!E144,"0")&amp;TEXT(区分表Ａ・Ｂ!F144,"0")&amp;TEXT(区分表Ａ・Ｂ!G144,"0")</f>
        <v>9110</v>
      </c>
      <c r="E138" t="str">
        <f>区分表Ａ・Ｂ!H144</f>
        <v>日本漢字能力検定試験</v>
      </c>
      <c r="F138" t="str">
        <f>区分表Ａ・Ｂ!I144</f>
        <v>日本漢字能力検定協会</v>
      </c>
    </row>
    <row r="139" spans="3:6" x14ac:dyDescent="0.15">
      <c r="C139" s="133" t="s">
        <v>897</v>
      </c>
      <c r="D139" t="str">
        <f>TEXT(区分表Ａ・Ｂ!D145,"0")&amp;TEXT(区分表Ａ・Ｂ!E145,"0")&amp;TEXT(区分表Ａ・Ｂ!F145,"0")&amp;TEXT(区分表Ａ・Ｂ!G145,"0")</f>
        <v>9401</v>
      </c>
      <c r="E139" t="str">
        <f>区分表Ａ・Ｂ!H145</f>
        <v>リスニング英語検定</v>
      </c>
      <c r="F139" t="str">
        <f>区分表Ａ・Ｂ!I145</f>
        <v>全国工業高等学校長協会</v>
      </c>
    </row>
    <row r="140" spans="3:6" x14ac:dyDescent="0.15">
      <c r="C140" s="133" t="s">
        <v>897</v>
      </c>
      <c r="D140" t="str">
        <f>TEXT(区分表Ａ・Ｂ!D146,"0")&amp;TEXT(区分表Ａ・Ｂ!E146,"0")&amp;TEXT(区分表Ａ・Ｂ!F146,"0")&amp;TEXT(区分表Ａ・Ｂ!G146,"0")</f>
        <v>9402</v>
      </c>
      <c r="E140" t="str">
        <f>区分表Ａ・Ｂ!H146</f>
        <v>実用英語技能検定試験</v>
      </c>
      <c r="F140" t="str">
        <f>区分表Ａ・Ｂ!I146</f>
        <v>日本英語検定協会</v>
      </c>
    </row>
    <row r="141" spans="3:6" x14ac:dyDescent="0.15">
      <c r="C141" s="133" t="s">
        <v>897</v>
      </c>
      <c r="D141" t="str">
        <f>TEXT(区分表Ａ・Ｂ!D147,"0")&amp;TEXT(区分表Ａ・Ｂ!E147,"0")&amp;TEXT(区分表Ａ・Ｂ!F147,"0")&amp;TEXT(区分表Ａ・Ｂ!G147,"0")</f>
        <v>9403</v>
      </c>
      <c r="E141" t="str">
        <f>区分表Ａ・Ｂ!H147</f>
        <v>英語検定試験</v>
      </c>
      <c r="F141" t="str">
        <f>区分表Ａ・Ｂ!I147</f>
        <v>全国商業高等学校協会</v>
      </c>
    </row>
    <row r="142" spans="3:6" x14ac:dyDescent="0.15">
      <c r="C142" s="133" t="s">
        <v>897</v>
      </c>
      <c r="D142" t="str">
        <f>TEXT(区分表Ａ・Ｂ!D148,"0")&amp;TEXT(区分表Ａ・Ｂ!E148,"0")&amp;TEXT(区分表Ａ・Ｂ!F148,"0")&amp;TEXT(区分表Ａ・Ｂ!G148,"0")</f>
        <v>9404</v>
      </c>
      <c r="E142" t="str">
        <f>区分表Ａ・Ｂ!H148</f>
        <v>日商ビジネス英語検定</v>
      </c>
      <c r="F142" t="str">
        <f>区分表Ａ・Ｂ!I148</f>
        <v>日本商工会議所</v>
      </c>
    </row>
    <row r="143" spans="3:6" x14ac:dyDescent="0.15">
      <c r="C143" s="133" t="s">
        <v>897</v>
      </c>
      <c r="D143" t="str">
        <f>TEXT(区分表Ａ・Ｂ!D149,"0")&amp;TEXT(区分表Ａ・Ｂ!E149,"0")&amp;TEXT(区分表Ａ・Ｂ!F149,"0")&amp;TEXT(区分表Ａ・Ｂ!G149,"0")</f>
        <v>9602</v>
      </c>
      <c r="E143" t="str">
        <f>区分表Ａ・Ｂ!H149</f>
        <v>計算技術検定試験</v>
      </c>
      <c r="F143" t="str">
        <f>区分表Ａ・Ｂ!I149</f>
        <v>全国工業高等学校長協会</v>
      </c>
    </row>
    <row r="144" spans="3:6" x14ac:dyDescent="0.15">
      <c r="C144" s="133" t="s">
        <v>897</v>
      </c>
      <c r="D144" t="str">
        <f>TEXT(区分表Ａ・Ｂ!D150,"0")&amp;TEXT(区分表Ａ・Ｂ!E150,"0")&amp;TEXT(区分表Ａ・Ｂ!F150,"0")&amp;TEXT(区分表Ａ・Ｂ!G150,"0")</f>
        <v>9603</v>
      </c>
      <c r="E144" t="str">
        <f>区分表Ａ・Ｂ!H150</f>
        <v>情報技術検定</v>
      </c>
      <c r="F144" t="str">
        <f>区分表Ａ・Ｂ!I150</f>
        <v>全国工業高等学校長協会</v>
      </c>
    </row>
    <row r="145" spans="3:8" x14ac:dyDescent="0.15">
      <c r="C145" s="133" t="s">
        <v>897</v>
      </c>
      <c r="D145" t="str">
        <f>TEXT(区分表Ａ・Ｂ!D151,"0")&amp;TEXT(区分表Ａ・Ｂ!E151,"0")&amp;TEXT(区分表Ａ・Ｂ!F151,"0")&amp;TEXT(区分表Ａ・Ｂ!G151,"0")</f>
        <v>9604</v>
      </c>
      <c r="E145" t="str">
        <f>区分表Ａ・Ｂ!H151</f>
        <v>パソコン利用技術検定</v>
      </c>
      <c r="F145" t="str">
        <f>区分表Ａ・Ｂ!I151</f>
        <v>全国工業高等学校長協会</v>
      </c>
    </row>
    <row r="146" spans="3:8" x14ac:dyDescent="0.15">
      <c r="C146" s="133" t="s">
        <v>897</v>
      </c>
      <c r="D146" t="str">
        <f>TEXT(区分表Ａ・Ｂ!D152,"0")&amp;TEXT(区分表Ａ・Ｂ!E152,"0")&amp;TEXT(区分表Ａ・Ｂ!F152,"0")&amp;TEXT(区分表Ａ・Ｂ!G152,"0")</f>
        <v>9605</v>
      </c>
      <c r="E146" t="str">
        <f>区分表Ａ・Ｂ!H152</f>
        <v>ＣＧーＡＲＴＳ検定(ＣＧ部門・画像処理部門）</v>
      </c>
      <c r="F146" t="str">
        <f>区分表Ａ・Ｂ!I152</f>
        <v>公益財団法人画像情報教育振興協会</v>
      </c>
    </row>
    <row r="147" spans="3:8" x14ac:dyDescent="0.15">
      <c r="C147" s="133" t="s">
        <v>897</v>
      </c>
      <c r="D147" t="str">
        <f>TEXT(区分表Ａ・Ｂ!D153,"0")&amp;TEXT(区分表Ａ・Ｂ!E153,"0")&amp;TEXT(区分表Ａ・Ｂ!F153,"0")&amp;TEXT(区分表Ａ・Ｂ!G153,"0")</f>
        <v>9620</v>
      </c>
      <c r="E147" t="str">
        <f>区分表Ａ・Ｂ!H153</f>
        <v>各検定職種（機械加工・とび・情報配線施行など）</v>
      </c>
      <c r="F147" t="str">
        <f>区分表Ａ・Ｂ!I153</f>
        <v>県職業能力開発協会、高度情報通信推進協議会等の指定試験機関</v>
      </c>
    </row>
    <row r="148" spans="3:8" x14ac:dyDescent="0.15">
      <c r="C148" s="133" t="s">
        <v>897</v>
      </c>
      <c r="D148" t="str">
        <f>TEXT(区分表Ａ・Ｂ!D154,"0")&amp;TEXT(区分表Ａ・Ｂ!E154,"0")&amp;TEXT(区分表Ａ・Ｂ!F154,"0")&amp;TEXT(区分表Ａ・Ｂ!G154,"0")</f>
        <v>9801</v>
      </c>
      <c r="E148" t="str">
        <f>区分表Ａ・Ｂ!H154</f>
        <v>情報処理検定試験</v>
      </c>
      <c r="F148" t="str">
        <f>区分表Ａ・Ｂ!I154</f>
        <v>全国商業高等学校協会</v>
      </c>
    </row>
    <row r="149" spans="3:8" x14ac:dyDescent="0.15">
      <c r="C149" s="133" t="s">
        <v>897</v>
      </c>
      <c r="D149" t="str">
        <f>TEXT(区分表Ａ・Ｂ!D157,"0")&amp;TEXT(区分表Ａ・Ｂ!E157,"0")&amp;TEXT(区分表Ａ・Ｂ!F157,"0")&amp;TEXT(区分表Ａ・Ｂ!G157,"0")</f>
        <v>9802</v>
      </c>
      <c r="E149" t="str">
        <f>区分表Ａ・Ｂ!H157</f>
        <v>全商ワープロ実務検定試験</v>
      </c>
      <c r="F149" t="str">
        <f>区分表Ａ・Ｂ!I157</f>
        <v>全国商業高等学校協会</v>
      </c>
    </row>
    <row r="150" spans="3:8" x14ac:dyDescent="0.15">
      <c r="C150" s="133" t="s">
        <v>897</v>
      </c>
      <c r="D150" t="str">
        <f>TEXT(区分表Ａ・Ｂ!D158,"0")&amp;TEXT(区分表Ａ・Ｂ!E158,"0")&amp;TEXT(区分表Ａ・Ｂ!F158,"0")&amp;TEXT(区分表Ａ・Ｂ!G158,"0")</f>
        <v>9803</v>
      </c>
      <c r="E150" t="str">
        <f>区分表Ａ・Ｂ!H158</f>
        <v>ビジネス文書実務検定試験</v>
      </c>
      <c r="F150" t="str">
        <f>区分表Ａ・Ｂ!I158</f>
        <v>全国商業高等学校協会</v>
      </c>
    </row>
    <row r="151" spans="3:8" x14ac:dyDescent="0.15">
      <c r="C151" s="133" t="s">
        <v>897</v>
      </c>
      <c r="D151" t="str">
        <f>TEXT(区分表Ａ・Ｂ!D159,"0")&amp;TEXT(区分表Ａ・Ｂ!E159,"0")&amp;TEXT(区分表Ａ・Ｂ!F159,"0")&amp;TEXT(区分表Ａ・Ｂ!G159,"0")</f>
        <v>9804</v>
      </c>
      <c r="E151" t="str">
        <f>区分表Ａ・Ｂ!H159</f>
        <v>ビジネス文書検定</v>
      </c>
      <c r="F151" t="str">
        <f>区分表Ａ・Ｂ!I159</f>
        <v>実務技能検定協会</v>
      </c>
    </row>
    <row r="152" spans="3:8" x14ac:dyDescent="0.15">
      <c r="C152" s="133" t="s">
        <v>897</v>
      </c>
      <c r="D152" s="21"/>
      <c r="E152" s="21" t="str">
        <f>区分表Ａ・Ｂ!H160</f>
        <v>パソコン入力スピード認定試験（日本語部門）</v>
      </c>
      <c r="F152" s="21" t="str">
        <f>区分表Ａ・Ｂ!I160</f>
        <v>全国商業高等学校協会</v>
      </c>
      <c r="G152" s="21"/>
      <c r="H152" s="21"/>
    </row>
    <row r="153" spans="3:8" x14ac:dyDescent="0.15">
      <c r="C153" s="133" t="s">
        <v>897</v>
      </c>
      <c r="D153" s="21"/>
      <c r="E153" s="21" t="str">
        <f>区分表Ａ・Ｂ!H161</f>
        <v>パソコン入力スピード認定試験（英語部門）</v>
      </c>
      <c r="F153" s="21" t="str">
        <f>区分表Ａ・Ｂ!I161</f>
        <v>全国商業高等学校協会</v>
      </c>
      <c r="G153" s="21"/>
      <c r="H153" s="21"/>
    </row>
    <row r="154" spans="3:8" x14ac:dyDescent="0.15">
      <c r="C154" s="133" t="s">
        <v>897</v>
      </c>
      <c r="D154" s="21"/>
      <c r="E154" s="21" t="str">
        <f>区分表Ａ・Ｂ!H162</f>
        <v>ビジネス文書実務検定試験（速度・日本語問題）</v>
      </c>
      <c r="F154" s="21" t="str">
        <f>区分表Ａ・Ｂ!I162</f>
        <v>全国商業高等学校協会</v>
      </c>
      <c r="G154" s="21"/>
      <c r="H154" s="21"/>
    </row>
    <row r="155" spans="3:8" x14ac:dyDescent="0.15">
      <c r="C155" s="133" t="s">
        <v>897</v>
      </c>
      <c r="D155" s="21"/>
      <c r="E155" s="21" t="str">
        <f>区分表Ａ・Ｂ!H163</f>
        <v>ビジネス文書実務検定試験（速度・英語問題）</v>
      </c>
      <c r="F155" s="21" t="str">
        <f>区分表Ａ・Ｂ!I163</f>
        <v>全国商業高等学校協会</v>
      </c>
      <c r="G155" s="21"/>
      <c r="H155" s="21"/>
    </row>
    <row r="156" spans="3:8" x14ac:dyDescent="0.15">
      <c r="C156" s="133" t="s">
        <v>897</v>
      </c>
      <c r="D156" s="21"/>
      <c r="E156" s="21" t="str">
        <f>区分表Ａ・Ｂ!H164</f>
        <v>情報処理検定（プログラミング部門）</v>
      </c>
      <c r="F156" s="21" t="str">
        <f>区分表Ａ・Ｂ!I164</f>
        <v>全国商業高等学校協会</v>
      </c>
      <c r="G156" s="21"/>
      <c r="H156" s="21"/>
    </row>
    <row r="157" spans="3:8" x14ac:dyDescent="0.15">
      <c r="C157" s="133" t="s">
        <v>897</v>
      </c>
      <c r="D157" s="21"/>
      <c r="E157" s="21" t="str">
        <f>区分表Ａ・Ｂ!H165</f>
        <v>ビジネス文書実務検定（ビジネス文書部門）</v>
      </c>
      <c r="F157" s="21" t="str">
        <f>区分表Ａ・Ｂ!I165</f>
        <v>全国商業高等学校協会</v>
      </c>
      <c r="G157" s="21"/>
      <c r="H157" s="21"/>
    </row>
    <row r="158" spans="3:8" x14ac:dyDescent="0.15">
      <c r="C158" s="133" t="s">
        <v>897</v>
      </c>
      <c r="D158" s="21"/>
      <c r="E158" s="21" t="str">
        <f>区分表Ａ・Ｂ!H166</f>
        <v>ビジネス文書実務検定（速度部門・日本語問題）</v>
      </c>
      <c r="F158" s="21" t="str">
        <f>区分表Ａ・Ｂ!I166</f>
        <v>全国商業高等学校協会</v>
      </c>
      <c r="G158" s="21"/>
      <c r="H158" s="21"/>
    </row>
    <row r="159" spans="3:8" x14ac:dyDescent="0.15">
      <c r="C159" s="133" t="s">
        <v>897</v>
      </c>
      <c r="D159" s="21"/>
      <c r="E159" s="21" t="str">
        <f>区分表Ａ・Ｂ!H167</f>
        <v>ビジネス文書実務検定（速度部門・英語問題）</v>
      </c>
      <c r="F159" s="21" t="str">
        <f>区分表Ａ・Ｂ!I167</f>
        <v>全国商業高等学校協会</v>
      </c>
      <c r="G159" s="21"/>
      <c r="H159" s="21"/>
    </row>
    <row r="160" spans="3:8" x14ac:dyDescent="0.15">
      <c r="C160" s="133" t="s">
        <v>897</v>
      </c>
      <c r="D160" t="str">
        <f>TEXT(区分表Ａ・Ｂ!D168,"0")&amp;TEXT(区分表Ａ・Ｂ!E168,"0")&amp;TEXT(区分表Ａ・Ｂ!F168,"0")&amp;TEXT(区分表Ａ・Ｂ!G168,"0")</f>
        <v>9813</v>
      </c>
      <c r="E160" t="str">
        <f>区分表Ａ・Ｂ!H168</f>
        <v>会計実務検定試験（管理会計）</v>
      </c>
      <c r="F160" t="str">
        <f>区分表Ａ・Ｂ!I168</f>
        <v>全国商業高等学校協会</v>
      </c>
    </row>
    <row r="161" spans="3:8" x14ac:dyDescent="0.15">
      <c r="C161" s="133" t="s">
        <v>897</v>
      </c>
      <c r="D161" t="str">
        <f>TEXT(区分表Ａ・Ｂ!D169,"0")&amp;TEXT(区分表Ａ・Ｂ!E169,"0")&amp;TEXT(区分表Ａ・Ｂ!F169,"0")&amp;TEXT(区分表Ａ・Ｂ!G169,"0")</f>
        <v>9814</v>
      </c>
      <c r="E161" t="str">
        <f>区分表Ａ・Ｂ!H169</f>
        <v>商業経済検定試験</v>
      </c>
      <c r="F161" t="str">
        <f>区分表Ａ・Ｂ!I169</f>
        <v>全国商業高等学校協会</v>
      </c>
    </row>
    <row r="162" spans="3:8" x14ac:dyDescent="0.15">
      <c r="C162" s="133" t="s">
        <v>897</v>
      </c>
      <c r="D162" t="str">
        <f>TEXT(区分表Ａ・Ｂ!D170,"0")&amp;TEXT(区分表Ａ・Ｂ!E170,"0")&amp;TEXT(区分表Ａ・Ｂ!F170,"0")&amp;TEXT(区分表Ａ・Ｂ!G170,"0")</f>
        <v>9815</v>
      </c>
      <c r="E162" s="6" t="str">
        <f>区分表Ａ・Ｂ!H170</f>
        <v>簿記実務検定試験</v>
      </c>
      <c r="F162" s="6" t="str">
        <f>区分表Ａ・Ｂ!I170</f>
        <v>全国商業高等学校協会</v>
      </c>
      <c r="G162" s="6"/>
      <c r="H162" s="6"/>
    </row>
    <row r="163" spans="3:8" x14ac:dyDescent="0.15">
      <c r="C163" s="133" t="s">
        <v>897</v>
      </c>
      <c r="D163" t="str">
        <f>TEXT(区分表Ａ・Ｂ!D171,"0")&amp;TEXT(区分表Ａ・Ｂ!E171,"0")&amp;TEXT(区分表Ａ・Ｂ!F171,"0")&amp;TEXT(区分表Ａ・Ｂ!G171,"0")</f>
        <v>9816</v>
      </c>
      <c r="E163" t="str">
        <f>区分表Ａ・Ｂ!H171</f>
        <v>簿記実務検定試験（会計）</v>
      </c>
      <c r="F163" t="str">
        <f>区分表Ａ・Ｂ!I171</f>
        <v>全国商業高等学校協会</v>
      </c>
    </row>
    <row r="164" spans="3:8" x14ac:dyDescent="0.15">
      <c r="C164" s="133" t="s">
        <v>897</v>
      </c>
      <c r="D164" t="str">
        <f>TEXT(区分表Ａ・Ｂ!D172,"0")&amp;TEXT(区分表Ａ・Ｂ!E172,"0")&amp;TEXT(区分表Ａ・Ｂ!F172,"0")&amp;TEXT(区分表Ａ・Ｂ!G172,"0")</f>
        <v>9817</v>
      </c>
      <c r="E164" t="str">
        <f>区分表Ａ・Ｂ!H172</f>
        <v>簿記実務検定試験（原価計算）</v>
      </c>
      <c r="F164" t="str">
        <f>区分表Ａ・Ｂ!I172</f>
        <v>全国商業高等学校協会</v>
      </c>
    </row>
    <row r="165" spans="3:8" x14ac:dyDescent="0.15">
      <c r="C165" s="133" t="s">
        <v>897</v>
      </c>
      <c r="D165" t="str">
        <f>TEXT(区分表Ａ・Ｂ!D173,"0")&amp;TEXT(区分表Ａ・Ｂ!E173,"0")&amp;TEXT(区分表Ａ・Ｂ!F173,"0")&amp;TEXT(区分表Ａ・Ｂ!G173,"0")</f>
        <v>9818</v>
      </c>
      <c r="E165" t="str">
        <f>区分表Ａ・Ｂ!H173</f>
        <v>会計実務検定試験（財務会計論）</v>
      </c>
      <c r="F165" t="str">
        <f>区分表Ａ・Ｂ!I173</f>
        <v>全国商業高等学校協会</v>
      </c>
    </row>
    <row r="166" spans="3:8" x14ac:dyDescent="0.15">
      <c r="C166" s="133" t="s">
        <v>897</v>
      </c>
      <c r="D166" t="str">
        <f>TEXT(区分表Ａ・Ｂ!D174,"0")&amp;TEXT(区分表Ａ・Ｂ!E174,"0")&amp;TEXT(区分表Ａ・Ｂ!F174,"0")&amp;TEXT(区分表Ａ・Ｂ!G174,"0")</f>
        <v>9819</v>
      </c>
      <c r="E166" t="str">
        <f>区分表Ａ・Ｂ!H174</f>
        <v>会計実務検定試験（財務諸表分析）</v>
      </c>
      <c r="F166" t="str">
        <f>区分表Ａ・Ｂ!I174</f>
        <v>全国商業高等学校協会</v>
      </c>
    </row>
    <row r="167" spans="3:8" x14ac:dyDescent="0.15">
      <c r="C167" s="133" t="s">
        <v>897</v>
      </c>
      <c r="D167" t="str">
        <f>TEXT(区分表Ａ・Ｂ!D175,"0")&amp;TEXT(区分表Ａ・Ｂ!E175,"0")&amp;TEXT(区分表Ａ・Ｂ!F175,"0")&amp;TEXT(区分表Ａ・Ｂ!G175,"0")</f>
        <v>9820</v>
      </c>
      <c r="E167" t="str">
        <f>区分表Ａ・Ｂ!H175</f>
        <v>秘書検定</v>
      </c>
      <c r="F167" t="str">
        <f>区分表Ａ・Ｂ!I175</f>
        <v>実務技能検定協会</v>
      </c>
    </row>
    <row r="168" spans="3:8" x14ac:dyDescent="0.15">
      <c r="C168" s="133" t="s">
        <v>897</v>
      </c>
      <c r="D168" t="str">
        <f>TEXT(区分表Ａ・Ｂ!D176,"0")&amp;TEXT(区分表Ａ・Ｂ!E176,"0")&amp;TEXT(区分表Ａ・Ｂ!F176,"0")&amp;TEXT(区分表Ａ・Ｂ!G176,"0")</f>
        <v>9821</v>
      </c>
      <c r="E168" t="str">
        <f>区分表Ａ・Ｂ!H176</f>
        <v>ビジネス実務マナー検定</v>
      </c>
      <c r="F168" t="str">
        <f>区分表Ａ・Ｂ!I176</f>
        <v>実務技能検定協会</v>
      </c>
    </row>
    <row r="169" spans="3:8" x14ac:dyDescent="0.15">
      <c r="C169" s="133" t="s">
        <v>897</v>
      </c>
      <c r="D169" t="str">
        <f>TEXT(区分表Ａ・Ｂ!D177,"0")&amp;TEXT(区分表Ａ・Ｂ!E177,"0")&amp;TEXT(区分表Ａ・Ｂ!F177,"0")&amp;TEXT(区分表Ａ・Ｂ!G177,"0")</f>
        <v>9822</v>
      </c>
      <c r="E169" t="str">
        <f>区分表Ａ・Ｂ!H177</f>
        <v>サービス接遇検定</v>
      </c>
      <c r="F169" t="str">
        <f>区分表Ａ・Ｂ!I177</f>
        <v>実務技能検定協会</v>
      </c>
    </row>
    <row r="170" spans="3:8" x14ac:dyDescent="0.15">
      <c r="C170" s="133" t="s">
        <v>897</v>
      </c>
      <c r="D170" t="str">
        <f>TEXT(区分表Ａ・Ｂ!D178,"0")&amp;TEXT(区分表Ａ・Ｂ!E178,"0")&amp;TEXT(区分表Ａ・Ｂ!F178,"0")&amp;TEXT(区分表Ａ・Ｂ!G178,"0")</f>
        <v>9823</v>
      </c>
      <c r="E170" t="str">
        <f>区分表Ａ・Ｂ!H178</f>
        <v>珠算・電卓実務検定試験</v>
      </c>
      <c r="F170" t="str">
        <f>区分表Ａ・Ｂ!I178</f>
        <v>全国商業高等学校協会</v>
      </c>
    </row>
    <row r="171" spans="3:8" x14ac:dyDescent="0.15">
      <c r="C171" s="133" t="s">
        <v>587</v>
      </c>
      <c r="D171" t="str">
        <f>TEXT(区分表Ａ・Ｂ!D180,"0")&amp;TEXT(区分表Ａ・Ｂ!E180,"0")&amp;TEXT(区分表Ａ・Ｂ!F180,"0")&amp;TEXT(区分表Ａ・Ｂ!G180,"0")</f>
        <v>9825</v>
      </c>
      <c r="E171" t="str">
        <f>区分表Ａ・Ｂ!H180</f>
        <v>珠算検定</v>
      </c>
      <c r="F171" t="str">
        <f>区分表Ａ・Ｂ!I180</f>
        <v>全国商工会連合会</v>
      </c>
    </row>
    <row r="172" spans="3:8" x14ac:dyDescent="0.15">
      <c r="C172" s="133" t="s">
        <v>897</v>
      </c>
      <c r="D172" t="str">
        <f>TEXT(区分表Ａ・Ｂ!D181,"0")&amp;TEXT(区分表Ａ・Ｂ!E181,"0")&amp;TEXT(区分表Ａ・Ｂ!F181,"0")&amp;TEXT(区分表Ａ・Ｂ!G181,"0")</f>
        <v>9826</v>
      </c>
      <c r="E172" t="str">
        <f>区分表Ａ・Ｂ!H181</f>
        <v>ビジネス能力検定　ジャブパス</v>
      </c>
      <c r="F172" t="str">
        <f>区分表Ａ・Ｂ!I181</f>
        <v>一般財団法人職業教育・キャリア教育財団</v>
      </c>
    </row>
    <row r="173" spans="3:8" x14ac:dyDescent="0.15">
      <c r="C173" s="133" t="s">
        <v>898</v>
      </c>
      <c r="D173" t="str">
        <f>TEXT(区分表Ｃ!D172,"0")&amp;TEXT(区分表Ｃ!E172,"0")&amp;TEXT(区分表Ｃ!F172,"0")&amp;TEXT(区分表Ｃ!G172,"0")</f>
        <v>1519</v>
      </c>
      <c r="E173" t="str">
        <f>区分表Ｃ!H172</f>
        <v>和牛共進会全国大会</v>
      </c>
      <c r="F173" t="str">
        <f>区分表Ｃ!I172</f>
        <v>全国和牛登録協会</v>
      </c>
    </row>
    <row r="174" spans="3:8" x14ac:dyDescent="0.15">
      <c r="C174" s="133" t="s">
        <v>898</v>
      </c>
      <c r="D174" t="str">
        <f>TEXT(区分表Ｃ!D173,"0")&amp;TEXT(区分表Ｃ!E173,"0")&amp;TEXT(区分表Ｃ!F173,"0")&amp;TEXT(区分表Ｃ!G173,"0")</f>
        <v>1520</v>
      </c>
      <c r="E174" t="str">
        <f>区分表Ｃ!H173</f>
        <v>和牛共進会地区大会</v>
      </c>
      <c r="F174" t="str">
        <f>区分表Ｃ!I173</f>
        <v>全国和牛登録協会</v>
      </c>
    </row>
    <row r="175" spans="3:8" x14ac:dyDescent="0.15">
      <c r="C175" s="133" t="s">
        <v>898</v>
      </c>
      <c r="D175" t="str">
        <f>TEXT(区分表Ｃ!D174,"0")&amp;TEXT(区分表Ｃ!E174,"0")&amp;TEXT(区分表Ｃ!F174,"0")&amp;TEXT(区分表Ｃ!G174,"0")</f>
        <v>1521</v>
      </c>
      <c r="E175" t="str">
        <f>区分表Ｃ!H174</f>
        <v>ＪＡグループ和牛育成管理共進会和牛審査競技会</v>
      </c>
      <c r="F175" t="str">
        <f>区分表Ｃ!I174</f>
        <v>ＪＡ7</v>
      </c>
    </row>
    <row r="176" spans="3:8" x14ac:dyDescent="0.15">
      <c r="C176" s="133" t="s">
        <v>898</v>
      </c>
      <c r="D176" t="str">
        <f>TEXT(区分表Ｃ!D175,"0")&amp;TEXT(区分表Ｃ!E175,"0")&amp;TEXT(区分表Ｃ!F175,"0")&amp;TEXT(区分表Ｃ!G175,"0")</f>
        <v>1523</v>
      </c>
      <c r="E176" t="str">
        <f>区分表Ｃ!H175</f>
        <v>全国農業高校　お米甲子園</v>
      </c>
      <c r="F176" t="str">
        <f>区分表Ｃ!I175</f>
        <v>一般社団法人　食の検定協会</v>
      </c>
    </row>
    <row r="177" spans="3:6" x14ac:dyDescent="0.15">
      <c r="C177" s="133" t="s">
        <v>898</v>
      </c>
      <c r="D177" t="str">
        <f>TEXT(区分表Ｃ!D176,"0")&amp;TEXT(区分表Ｃ!E176,"0")&amp;TEXT(区分表Ｃ!F176,"0")&amp;TEXT(区分表Ｃ!G176,"0")</f>
        <v>1524</v>
      </c>
      <c r="E177" t="str">
        <f>区分表Ｃ!H176</f>
        <v>世界らん展　日本大賞</v>
      </c>
      <c r="F177" t="str">
        <f>区分表Ｃ!I176</f>
        <v>世界らん展日本大賞実行委員会（読売新聞、NHK)</v>
      </c>
    </row>
    <row r="178" spans="3:6" x14ac:dyDescent="0.15">
      <c r="C178" s="133" t="s">
        <v>898</v>
      </c>
      <c r="D178" t="str">
        <f>TEXT(区分表Ｃ!D177,"0")&amp;TEXT(区分表Ｃ!E177,"0")&amp;TEXT(区分表Ｃ!F177,"0")&amp;TEXT(区分表Ｃ!G177,"0")</f>
        <v>1525</v>
      </c>
      <c r="E178" t="str">
        <f>区分表Ｃ!H177</f>
        <v>フードアクションニッポンアワード</v>
      </c>
      <c r="F178" t="str">
        <f>区分表Ｃ!I177</f>
        <v>フードアクションニッポンアワード実行委員会</v>
      </c>
    </row>
    <row r="179" spans="3:6" x14ac:dyDescent="0.15">
      <c r="C179" s="133" t="s">
        <v>898</v>
      </c>
      <c r="D179" t="str">
        <f>TEXT(区分表Ｃ!D180,"0")&amp;TEXT(区分表Ｃ!E180,"0")&amp;TEXT(区分表Ｃ!F180,"0")&amp;TEXT(区分表Ｃ!G180,"0")</f>
        <v>1601</v>
      </c>
      <c r="E179" t="str">
        <f>区分表Ｃ!H180</f>
        <v>全国学芸サイエンスコンクール</v>
      </c>
      <c r="F179" t="str">
        <f>区分表Ｃ!I180</f>
        <v>旺文社</v>
      </c>
    </row>
    <row r="180" spans="3:6" x14ac:dyDescent="0.15">
      <c r="C180" s="133" t="s">
        <v>898</v>
      </c>
      <c r="D180" t="str">
        <f>TEXT(区分表Ｃ!D181,"0")&amp;TEXT(区分表Ｃ!E181,"0")&amp;TEXT(区分表Ｃ!F181,"0")&amp;TEXT(区分表Ｃ!G181,"0")</f>
        <v>1604</v>
      </c>
      <c r="E180" t="str">
        <f>区分表Ｃ!H181</f>
        <v>「私のしごと」作文コンクール</v>
      </c>
      <c r="F180" t="str">
        <f>区分表Ｃ!I181</f>
        <v>特定非営利活動法人仕事の架け橋</v>
      </c>
    </row>
    <row r="181" spans="3:6" x14ac:dyDescent="0.15">
      <c r="C181" s="133" t="s">
        <v>898</v>
      </c>
      <c r="D181" t="str">
        <f>TEXT(区分表Ｃ!D182,"0")&amp;TEXT(区分表Ｃ!E182,"0")&amp;TEXT(区分表Ｃ!F182,"0")&amp;TEXT(区分表Ｃ!G182,"0")</f>
        <v>1607</v>
      </c>
      <c r="E181" t="str">
        <f>区分表Ｃ!H182</f>
        <v>感動作文コンクール</v>
      </c>
      <c r="F181" t="str">
        <f>区分表Ｃ!I182</f>
        <v>公益財団法人上廣倫理財団</v>
      </c>
    </row>
    <row r="182" spans="3:6" x14ac:dyDescent="0.15">
      <c r="C182" s="133" t="s">
        <v>898</v>
      </c>
      <c r="D182" t="str">
        <f>TEXT(区分表Ｃ!D183,"0")&amp;TEXT(区分表Ｃ!E183,"0")&amp;TEXT(区分表Ｃ!F183,"0")&amp;TEXT(区分表Ｃ!G183,"0")</f>
        <v>1608</v>
      </c>
      <c r="E182" t="str">
        <f>区分表Ｃ!H183</f>
        <v>若武者育成塾</v>
      </c>
      <c r="F182" t="str">
        <f>区分表Ｃ!I183</f>
        <v>アサヒビール</v>
      </c>
    </row>
    <row r="183" spans="3:6" x14ac:dyDescent="0.15">
      <c r="C183" s="133" t="s">
        <v>898</v>
      </c>
      <c r="D183" t="str">
        <f>TEXT(区分表Ｃ!D184,"0")&amp;TEXT(区分表Ｃ!E184,"0")&amp;TEXT(区分表Ｃ!F184,"0")&amp;TEXT(区分表Ｃ!G184,"0")</f>
        <v>1641</v>
      </c>
      <c r="E183" t="str">
        <f>区分表Ｃ!H184</f>
        <v>全国高等学校英語スピーチコンテスト</v>
      </c>
      <c r="F183" t="str">
        <f>区分表Ｃ!I184</f>
        <v>全国英語教育研究団体連合会</v>
      </c>
    </row>
    <row r="184" spans="3:6" x14ac:dyDescent="0.15">
      <c r="C184" s="133" t="s">
        <v>898</v>
      </c>
      <c r="D184" t="str">
        <f>TEXT(区分表Ｃ!D185,"0")&amp;TEXT(区分表Ｃ!E185,"0")&amp;TEXT(区分表Ｃ!F185,"0")&amp;TEXT(区分表Ｃ!G185,"0")</f>
        <v>1661</v>
      </c>
      <c r="E184" t="str">
        <f>区分表Ｃ!H185</f>
        <v>高校生ものづくりコンテスト</v>
      </c>
      <c r="F184" t="str">
        <f>区分表Ｃ!I185</f>
        <v>全国工業高等学校長協会</v>
      </c>
    </row>
    <row r="185" spans="3:6" x14ac:dyDescent="0.15">
      <c r="C185" s="133" t="s">
        <v>898</v>
      </c>
      <c r="D185" t="str">
        <f>TEXT(区分表Ｃ!D186,"0")&amp;TEXT(区分表Ｃ!E186,"0")&amp;TEXT(区分表Ｃ!F186,"0")&amp;TEXT(区分表Ｃ!G186,"0")</f>
        <v>1671</v>
      </c>
      <c r="E185" t="str">
        <f>区分表Ｃ!H186</f>
        <v>生徒商業研究発表大会</v>
      </c>
      <c r="F185" t="str">
        <f>区分表Ｃ!I186</f>
        <v>全国商業高等学校協会/県商業教育研究会</v>
      </c>
    </row>
    <row r="186" spans="3:6" x14ac:dyDescent="0.15">
      <c r="C186" s="133" t="s">
        <v>898</v>
      </c>
      <c r="D186" t="str">
        <f>TEXT(区分表Ｃ!D187,"0")&amp;TEXT(区分表Ｃ!E187,"0")&amp;TEXT(区分表Ｃ!F187,"0")&amp;TEXT(区分表Ｃ!G187,"0")</f>
        <v>1701</v>
      </c>
      <c r="E186" t="str">
        <f>区分表Ｃ!H187</f>
        <v>福井県高等学校英作文コンテスト</v>
      </c>
      <c r="F186" t="str">
        <f>区分表Ｃ!I187</f>
        <v>福井県高教研・福井県高文連英語部会、福井県英語研究会</v>
      </c>
    </row>
    <row r="187" spans="3:6" x14ac:dyDescent="0.15">
      <c r="C187" s="133" t="s">
        <v>898</v>
      </c>
      <c r="D187" t="str">
        <f>TEXT(区分表Ｃ!D188,"0")&amp;TEXT(区分表Ｃ!E188,"0")&amp;TEXT(区分表Ｃ!F188,"0")&amp;TEXT(区分表Ｃ!G188,"0")</f>
        <v>1702</v>
      </c>
      <c r="E187" t="str">
        <f>区分表Ｃ!H188</f>
        <v>福井県高等学校英語弁論大会</v>
      </c>
      <c r="F187" t="str">
        <f>区分表Ｃ!I188</f>
        <v>福井県高文連英語部会、福井県英語研究会</v>
      </c>
    </row>
    <row r="188" spans="3:6" x14ac:dyDescent="0.15">
      <c r="C188" s="133" t="s">
        <v>898</v>
      </c>
      <c r="D188" t="str">
        <f>TEXT(区分表Ｃ!D189,"0")&amp;TEXT(区分表Ｃ!E189,"0")&amp;TEXT(区分表Ｃ!F189,"0")&amp;TEXT(区分表Ｃ!G189,"0")</f>
        <v>1703</v>
      </c>
      <c r="E188" t="str">
        <f>区分表Ｃ!H189</f>
        <v>地域チャレンジコンテスト</v>
      </c>
      <c r="F188" t="str">
        <f>区分表Ｃ!I189</f>
        <v>住信ＳＢＩネット銀行株式会社</v>
      </c>
    </row>
    <row r="189" spans="3:6" x14ac:dyDescent="0.15">
      <c r="C189" s="133" t="s">
        <v>898</v>
      </c>
      <c r="D189" t="str">
        <f>TEXT(区分表Ｃ!D190,"0")&amp;TEXT(区分表Ｃ!E190,"0")&amp;TEXT(区分表Ｃ!F190,"0")&amp;TEXT(区分表Ｃ!G190,"0")</f>
        <v>1704</v>
      </c>
      <c r="E189" t="str">
        <f>区分表Ｃ!H190</f>
        <v>全国高校生ﾊﾟﾝコンテスト</v>
      </c>
      <c r="F189" t="str">
        <f>区分表Ｃ!I190</f>
        <v>伊豆の国ﾊﾟﾝ祖のﾊﾟﾝ祭実行委員会</v>
      </c>
    </row>
    <row r="190" spans="3:6" x14ac:dyDescent="0.15">
      <c r="C190" s="133" t="s">
        <v>898</v>
      </c>
      <c r="D190" t="str">
        <f>TEXT(区分表Ｃ!D191,"0")&amp;TEXT(区分表Ｃ!E191,"0")&amp;TEXT(区分表Ｃ!F191,"0")&amp;TEXT(区分表Ｃ!G191,"0")</f>
        <v>1705</v>
      </c>
      <c r="E190" t="str">
        <f>区分表Ｃ!H191</f>
        <v>福井スウィーツグランプリ</v>
      </c>
      <c r="F190" t="str">
        <f>区分表Ｃ!I191</f>
        <v>福井スウィーツグランプリ実行委員会</v>
      </c>
    </row>
    <row r="191" spans="3:6" x14ac:dyDescent="0.15">
      <c r="C191" s="133" t="s">
        <v>898</v>
      </c>
      <c r="D191" t="str">
        <f>TEXT(区分表Ｃ!D192,"0")&amp;TEXT(区分表Ｃ!E192,"0")&amp;TEXT(区分表Ｃ!F192,"0")&amp;TEXT(区分表Ｃ!G192,"0")</f>
        <v>1706</v>
      </c>
      <c r="E191" t="str">
        <f>区分表Ｃ!H192</f>
        <v>森林の流域管理システム推進発表会</v>
      </c>
      <c r="F191" t="str">
        <f>区分表Ｃ!I192</f>
        <v>九州森林管理局</v>
      </c>
    </row>
    <row r="192" spans="3:6" x14ac:dyDescent="0.15">
      <c r="C192" s="133" t="s">
        <v>898</v>
      </c>
      <c r="D192" t="str">
        <f>TEXT(区分表Ｃ!D193,"0")&amp;TEXT(区分表Ｃ!E193,"0")&amp;TEXT(区分表Ｃ!F193,"0")&amp;TEXT(区分表Ｃ!G193,"0")</f>
        <v>1707</v>
      </c>
      <c r="E192" t="str">
        <f>区分表Ｃ!H193</f>
        <v>福井県ボランティア作文コンクール</v>
      </c>
      <c r="F192" t="str">
        <f>区分表Ｃ!I193</f>
        <v>（社）福井県社会福祉協議会</v>
      </c>
    </row>
    <row r="193" spans="3:6" x14ac:dyDescent="0.15">
      <c r="C193" s="133" t="s">
        <v>898</v>
      </c>
      <c r="D193" t="str">
        <f>TEXT(区分表Ｃ!D194,"0")&amp;TEXT(区分表Ｃ!E194,"0")&amp;TEXT(区分表Ｃ!F194,"0")&amp;TEXT(区分表Ｃ!G194,"0")</f>
        <v>1708</v>
      </c>
      <c r="E193" t="str">
        <f>区分表Ｃ!H194</f>
        <v>農業機械技術検定</v>
      </c>
      <c r="F193" t="str">
        <f>区分表Ｃ!I194</f>
        <v>愛知県高等学校農業教育研究会</v>
      </c>
    </row>
    <row r="194" spans="3:6" x14ac:dyDescent="0.15">
      <c r="C194" s="133" t="s">
        <v>898</v>
      </c>
      <c r="D194" t="str">
        <f>TEXT(区分表Ｃ!D195,"0")&amp;TEXT(区分表Ｃ!E195,"0")&amp;TEXT(区分表Ｃ!F195,"0")&amp;TEXT(区分表Ｃ!G195,"0")</f>
        <v>1709</v>
      </c>
      <c r="E194" t="str">
        <f>区分表Ｃ!H195</f>
        <v>福井の美味しい食材料理コンクール</v>
      </c>
      <c r="F194" t="str">
        <f>区分表Ｃ!I195</f>
        <v>ＪＡ福井県経済連</v>
      </c>
    </row>
    <row r="195" spans="3:6" x14ac:dyDescent="0.15">
      <c r="C195" s="133" t="s">
        <v>898</v>
      </c>
      <c r="D195" t="str">
        <f>TEXT(区分表Ｃ!D196,"0")&amp;TEXT(区分表Ｃ!E196,"0")&amp;TEXT(区分表Ｃ!F196,"0")&amp;TEXT(区分表Ｃ!G196,"0")</f>
        <v>1710</v>
      </c>
      <c r="E195" t="str">
        <f>区分表Ｃ!H196</f>
        <v>高校生ビジネスアイディア発表会</v>
      </c>
      <c r="F195" t="str">
        <f>区分表Ｃ!I196</f>
        <v>豊川信用金庫</v>
      </c>
    </row>
    <row r="196" spans="3:6" x14ac:dyDescent="0.15">
      <c r="C196" s="133" t="s">
        <v>898</v>
      </c>
      <c r="D196" t="str">
        <f>TEXT(区分表Ｃ!D197,"0")&amp;TEXT(区分表Ｃ!E197,"0")&amp;TEXT(区分表Ｃ!F197,"0")&amp;TEXT(区分表Ｃ!G197,"0")</f>
        <v>1711</v>
      </c>
      <c r="E196" t="str">
        <f>区分表Ｃ!H197</f>
        <v>地元農産物を活用した加工品・料理コンテスト</v>
      </c>
      <c r="F196" t="str">
        <f>区分表Ｃ!I197</f>
        <v>田原農業改良普及課</v>
      </c>
    </row>
    <row r="197" spans="3:6" x14ac:dyDescent="0.15">
      <c r="C197" s="133" t="s">
        <v>898</v>
      </c>
      <c r="D197" t="str">
        <f>TEXT(区分表Ｃ!D198,"0")&amp;TEXT(区分表Ｃ!E198,"0")&amp;TEXT(区分表Ｃ!F198,"0")&amp;TEXT(区分表Ｃ!G198,"0")</f>
        <v>1712</v>
      </c>
      <c r="E197" t="str">
        <f>区分表Ｃ!H198</f>
        <v>高校生技術アイディア賞</v>
      </c>
      <c r="F197" t="str">
        <f>区分表Ｃ!I198</f>
        <v>豊橋市産業部商工業振興課</v>
      </c>
    </row>
    <row r="198" spans="3:6" x14ac:dyDescent="0.15">
      <c r="C198" s="133" t="s">
        <v>898</v>
      </c>
      <c r="D198" t="str">
        <f>TEXT(区分表Ｃ!D199,"0")&amp;TEXT(区分表Ｃ!E199,"0")&amp;TEXT(区分表Ｃ!F199,"0")&amp;TEXT(区分表Ｃ!G199,"0")</f>
        <v>1713</v>
      </c>
      <c r="E198" t="str">
        <f>区分表Ｃ!H199</f>
        <v>造園デザインコンクール</v>
      </c>
      <c r="F198" t="str">
        <f>区分表Ｃ!I199</f>
        <v>一般社団法人愛知県造園建設業協会</v>
      </c>
    </row>
    <row r="199" spans="3:6" x14ac:dyDescent="0.15">
      <c r="C199" s="133" t="s">
        <v>898</v>
      </c>
      <c r="D199" t="str">
        <f>TEXT(区分表Ｃ!D200,"0")&amp;TEXT(区分表Ｃ!E200,"0")&amp;TEXT(区分表Ｃ!F200,"0")&amp;TEXT(区分表Ｃ!G200,"0")</f>
        <v>1714</v>
      </c>
      <c r="E199" t="str">
        <f>区分表Ｃ!H200</f>
        <v>ハイスクール起業家コンテスト</v>
      </c>
      <c r="F199" t="str">
        <f>区分表Ｃ!I200</f>
        <v>西尾信用金庫</v>
      </c>
    </row>
    <row r="200" spans="3:6" x14ac:dyDescent="0.15">
      <c r="C200" s="133" t="s">
        <v>898</v>
      </c>
      <c r="D200" t="str">
        <f>TEXT(区分表Ｃ!D201,"0")&amp;TEXT(区分表Ｃ!E201,"0")&amp;TEXT(区分表Ｃ!F201,"0")&amp;TEXT(区分表Ｃ!G201,"0")</f>
        <v>1715</v>
      </c>
      <c r="E200" t="str">
        <f>区分表Ｃ!H201</f>
        <v>支倉常長どんぶりコンテスト</v>
      </c>
      <c r="F200" t="str">
        <f>区分表Ｃ!I201</f>
        <v>大里町教育委員会</v>
      </c>
    </row>
    <row r="201" spans="3:6" x14ac:dyDescent="0.15">
      <c r="C201" s="133" t="s">
        <v>898</v>
      </c>
      <c r="D201" t="str">
        <f>TEXT(区分表Ｃ!D202,"0")&amp;TEXT(区分表Ｃ!E202,"0")&amp;TEXT(区分表Ｃ!F202,"0")&amp;TEXT(区分表Ｃ!G202,"0")</f>
        <v>1716</v>
      </c>
      <c r="E201" t="str">
        <f>区分表Ｃ!H202</f>
        <v>高校生お弁当コンテスト</v>
      </c>
      <c r="F201" t="str">
        <f>区分表Ｃ!I202</f>
        <v>県食産業振興課</v>
      </c>
    </row>
    <row r="202" spans="3:6" x14ac:dyDescent="0.15">
      <c r="C202" s="133" t="s">
        <v>898</v>
      </c>
      <c r="D202" t="str">
        <f>TEXT(区分表Ｃ!D203,"0")&amp;TEXT(区分表Ｃ!E203,"0")&amp;TEXT(区分表Ｃ!F203,"0")&amp;TEXT(区分表Ｃ!G203,"0")</f>
        <v>1717</v>
      </c>
      <c r="E202" t="str">
        <f>区分表Ｃ!H203</f>
        <v>みやぎ仕事作文コンクール</v>
      </c>
      <c r="F202" t="str">
        <f>区分表Ｃ!I203</f>
        <v>宮城県</v>
      </c>
    </row>
    <row r="203" spans="3:6" x14ac:dyDescent="0.15">
      <c r="C203" s="133" t="s">
        <v>898</v>
      </c>
      <c r="D203" t="str">
        <f>TEXT(区分表Ｃ!D204,"0")&amp;TEXT(区分表Ｃ!E204,"0")&amp;TEXT(区分表Ｃ!F204,"0")&amp;TEXT(区分表Ｃ!G204,"0")</f>
        <v>1718</v>
      </c>
      <c r="E203" t="str">
        <f>区分表Ｃ!H204</f>
        <v>牛乳・乳製品利用料理コンクール</v>
      </c>
      <c r="F203" t="str">
        <f>区分表Ｃ!I204</f>
        <v>宮城県牛乳普及協会</v>
      </c>
    </row>
    <row r="204" spans="3:6" x14ac:dyDescent="0.15">
      <c r="C204" s="133" t="s">
        <v>898</v>
      </c>
      <c r="D204" t="str">
        <f>TEXT(区分表Ｃ!D205,"0")&amp;TEXT(区分表Ｃ!E205,"0")&amp;TEXT(区分表Ｃ!F205,"0")&amp;TEXT(区分表Ｃ!G205,"0")</f>
        <v>1719</v>
      </c>
      <c r="E204" t="str">
        <f>区分表Ｃ!H205</f>
        <v>あなたが選ぶおいしいお米日本一コンテスト</v>
      </c>
      <c r="F204" t="str">
        <f>区分表Ｃ!I205</f>
        <v>山形県庄内町</v>
      </c>
    </row>
    <row r="205" spans="3:6" x14ac:dyDescent="0.15">
      <c r="C205" s="133" t="s">
        <v>898</v>
      </c>
      <c r="D205" t="str">
        <f>TEXT(区分表Ｃ!D206,"0")&amp;TEXT(区分表Ｃ!E206,"0")&amp;TEXT(区分表Ｃ!F206,"0")&amp;TEXT(区分表Ｃ!G206,"0")</f>
        <v>1720</v>
      </c>
      <c r="E205" t="str">
        <f>区分表Ｃ!H206</f>
        <v>全国高等学校理科・科学クラブ研究論文</v>
      </c>
      <c r="F205" t="str">
        <f>区分表Ｃ!I206</f>
        <v>神奈川大学</v>
      </c>
    </row>
    <row r="206" spans="3:6" x14ac:dyDescent="0.15">
      <c r="C206" s="133" t="s">
        <v>898</v>
      </c>
      <c r="D206" t="str">
        <f>TEXT(区分表Ｃ!D207,"0")&amp;TEXT(区分表Ｃ!E207,"0")&amp;TEXT(区分表Ｃ!F207,"0")&amp;TEXT(区分表Ｃ!G207,"0")</f>
        <v>1721</v>
      </c>
      <c r="E206" t="str">
        <f>区分表Ｃ!H207</f>
        <v>全国高校生環境論文</v>
      </c>
      <c r="F206" t="str">
        <f>区分表Ｃ!I207</f>
        <v>鳥取環境大学</v>
      </c>
    </row>
    <row r="207" spans="3:6" x14ac:dyDescent="0.15">
      <c r="C207" s="133" t="s">
        <v>898</v>
      </c>
      <c r="D207" t="str">
        <f>TEXT(区分表Ｃ!D208,"0")&amp;TEXT(区分表Ｃ!E208,"0")&amp;TEXT(区分表Ｃ!F208,"0")&amp;TEXT(区分表Ｃ!G208,"0")</f>
        <v>1722</v>
      </c>
      <c r="E207" t="str">
        <f>区分表Ｃ!H208</f>
        <v>全国高校生地球環境論文集</v>
      </c>
      <c r="F207" t="str">
        <f>区分表Ｃ!I208</f>
        <v>中央大学</v>
      </c>
    </row>
    <row r="208" spans="3:6" x14ac:dyDescent="0.15">
      <c r="C208" s="133" t="s">
        <v>898</v>
      </c>
      <c r="D208" t="str">
        <f>TEXT(区分表Ｃ!D209,"0")&amp;TEXT(区分表Ｃ!E209,"0")&amp;TEXT(区分表Ｃ!F209,"0")&amp;TEXT(区分表Ｃ!G209,"0")</f>
        <v>1723</v>
      </c>
      <c r="E208" t="str">
        <f>区分表Ｃ!H209</f>
        <v>ＡＩサイエンス大賞</v>
      </c>
      <c r="F208" t="str">
        <f>区分表Ｃ!I209</f>
        <v>愛知工業大学</v>
      </c>
    </row>
    <row r="209" spans="3:6" x14ac:dyDescent="0.15">
      <c r="C209" s="133" t="s">
        <v>898</v>
      </c>
      <c r="D209" t="str">
        <f>TEXT(区分表Ｃ!D210,"0")&amp;TEXT(区分表Ｃ!E210,"0")&amp;TEXT(区分表Ｃ!F210,"0")&amp;TEXT(区分表Ｃ!G210,"0")</f>
        <v>1724</v>
      </c>
      <c r="E209" t="str">
        <f>区分表Ｃ!H210</f>
        <v>中部大学フェア高校生理科分野の自由研究発表会</v>
      </c>
      <c r="F209" t="str">
        <f>区分表Ｃ!I210</f>
        <v>中部大学</v>
      </c>
    </row>
    <row r="210" spans="3:6" x14ac:dyDescent="0.15">
      <c r="C210" s="133" t="s">
        <v>898</v>
      </c>
      <c r="D210" t="str">
        <f>TEXT(区分表Ｃ!D211,"0")&amp;TEXT(区分表Ｃ!E211,"0")&amp;TEXT(区分表Ｃ!F211,"0")&amp;TEXT(区分表Ｃ!G211,"0")</f>
        <v>1725</v>
      </c>
      <c r="E210" t="str">
        <f>区分表Ｃ!H211</f>
        <v>溶接コンクール地区大会</v>
      </c>
      <c r="F210" t="str">
        <f>区分表Ｃ!I211</f>
        <v>東部地区溶接協会連絡会</v>
      </c>
    </row>
    <row r="211" spans="3:6" x14ac:dyDescent="0.15">
      <c r="C211" s="133" t="s">
        <v>898</v>
      </c>
      <c r="D211" t="str">
        <f>TEXT(区分表Ｃ!D212,"0")&amp;TEXT(区分表Ｃ!E212,"0")&amp;TEXT(区分表Ｃ!F212,"0")&amp;TEXT(区分表Ｃ!G212,"0")</f>
        <v>1726</v>
      </c>
      <c r="E211" t="str">
        <f>区分表Ｃ!H212</f>
        <v>全国高校生食育王選手権</v>
      </c>
      <c r="F211" t="str">
        <f>区分表Ｃ!I212</f>
        <v>福井県</v>
      </c>
    </row>
    <row r="212" spans="3:6" x14ac:dyDescent="0.15">
      <c r="C212" s="133" t="s">
        <v>898</v>
      </c>
      <c r="D212" t="str">
        <f>TEXT(区分表Ｃ!D213,"0")&amp;TEXT(区分表Ｃ!E213,"0")&amp;TEXT(区分表Ｃ!F213,"0")&amp;TEXT(区分表Ｃ!G213,"0")</f>
        <v>1727</v>
      </c>
      <c r="E212" t="str">
        <f>区分表Ｃ!H213</f>
        <v>観光甲子園</v>
      </c>
      <c r="F212" t="str">
        <f>区分表Ｃ!I213</f>
        <v>神戸夙川学院大</v>
      </c>
    </row>
    <row r="213" spans="3:6" x14ac:dyDescent="0.15">
      <c r="C213" s="133" t="s">
        <v>898</v>
      </c>
      <c r="D213" t="str">
        <f>TEXT(区分表Ｃ!D214,"0")&amp;TEXT(区分表Ｃ!E214,"0")&amp;TEXT(区分表Ｃ!F214,"0")&amp;TEXT(区分表Ｃ!G214,"0")</f>
        <v>1728</v>
      </c>
      <c r="E213" t="str">
        <f>区分表Ｃ!H214</f>
        <v>全国高校生パティシエコンクール</v>
      </c>
      <c r="F213" t="str">
        <f>区分表Ｃ!I214</f>
        <v>酪農学園大学主催</v>
      </c>
    </row>
    <row r="214" spans="3:6" x14ac:dyDescent="0.15">
      <c r="C214" s="133" t="s">
        <v>898</v>
      </c>
      <c r="D214" t="str">
        <f>TEXT(区分表Ｃ!D215,"0")&amp;TEXT(区分表Ｃ!E215,"0")&amp;TEXT(区分表Ｃ!F215,"0")&amp;TEXT(区分表Ｃ!G215,"0")</f>
        <v>1729</v>
      </c>
      <c r="E214" t="str">
        <f>区分表Ｃ!H215</f>
        <v>ＮＤＫフレッシュコンテスト</v>
      </c>
      <c r="F214" t="str">
        <f>区分表Ｃ!I215</f>
        <v>日本デザイン文化協会愛知支部</v>
      </c>
    </row>
    <row r="215" spans="3:6" x14ac:dyDescent="0.15">
      <c r="C215" s="133" t="s">
        <v>898</v>
      </c>
      <c r="D215" t="str">
        <f>TEXT(区分表Ｃ!D216,"0")&amp;TEXT(区分表Ｃ!E216,"0")&amp;TEXT(区分表Ｃ!F216,"0")&amp;TEXT(区分表Ｃ!G216,"0")</f>
        <v>1730</v>
      </c>
      <c r="E215" t="str">
        <f>区分表Ｃ!H216</f>
        <v>全国高校生パンコンテスト</v>
      </c>
      <c r="F215" t="str">
        <f>区分表Ｃ!I216</f>
        <v>伊豆の国市観光協会</v>
      </c>
    </row>
    <row r="216" spans="3:6" x14ac:dyDescent="0.15">
      <c r="C216" s="133" t="s">
        <v>898</v>
      </c>
      <c r="D216" t="str">
        <f>TEXT(区分表Ｃ!D217,"0")&amp;TEXT(区分表Ｃ!E217,"0")&amp;TEXT(区分表Ｃ!F217,"0")&amp;TEXT(区分表Ｃ!G217,"0")</f>
        <v>2111</v>
      </c>
      <c r="E216" t="str">
        <f>区分表Ｃ!H217</f>
        <v>測量技術検定</v>
      </c>
      <c r="F216" t="str">
        <f>区分表Ｃ!I217</f>
        <v>県学校農業クラブ連盟</v>
      </c>
    </row>
    <row r="217" spans="3:6" x14ac:dyDescent="0.15">
      <c r="C217" s="133" t="s">
        <v>898</v>
      </c>
      <c r="D217" t="str">
        <f>TEXT(区分表Ｃ!D218,"0")&amp;TEXT(区分表Ｃ!E218,"0")&amp;TEXT(区分表Ｃ!F218,"0")&amp;TEXT(区分表Ｃ!G218,"0")</f>
        <v>2112</v>
      </c>
      <c r="E217" t="str">
        <f>区分表Ｃ!H218</f>
        <v>農業機械技術検定</v>
      </c>
      <c r="F217" t="str">
        <f>区分表Ｃ!I218</f>
        <v>県学校農業クラブ連盟</v>
      </c>
    </row>
    <row r="218" spans="3:6" x14ac:dyDescent="0.15">
      <c r="C218" s="133" t="s">
        <v>898</v>
      </c>
      <c r="D218" t="str">
        <f>TEXT(区分表Ｃ!D219,"0")&amp;TEXT(区分表Ｃ!E219,"0")&amp;TEXT(区分表Ｃ!F219,"0")&amp;TEXT(区分表Ｃ!G219,"0")</f>
        <v>2113</v>
      </c>
      <c r="E218" t="str">
        <f>区分表Ｃ!H219</f>
        <v>農業簿記実務検定</v>
      </c>
      <c r="F218" t="str">
        <f>区分表Ｃ!I219</f>
        <v>県学校農業クラブ連盟</v>
      </c>
    </row>
    <row r="219" spans="3:6" x14ac:dyDescent="0.15">
      <c r="C219" s="133" t="s">
        <v>898</v>
      </c>
      <c r="D219" t="str">
        <f>TEXT(区分表Ｃ!D220,"0")&amp;TEXT(区分表Ｃ!E220,"0")&amp;TEXT(区分表Ｃ!F220,"0")&amp;TEXT(区分表Ｃ!G220,"0")</f>
        <v>2114</v>
      </c>
      <c r="E219" t="str">
        <f>区分表Ｃ!H220</f>
        <v>農業技術検定</v>
      </c>
      <c r="F219" t="str">
        <f>区分表Ｃ!I220</f>
        <v>鹿児島県学校農業クラブ連盟</v>
      </c>
    </row>
    <row r="220" spans="3:6" x14ac:dyDescent="0.15">
      <c r="C220" s="133" t="s">
        <v>898</v>
      </c>
      <c r="D220" t="str">
        <f>TEXT(区分表Ｃ!D222,"0")&amp;TEXT(区分表Ｃ!E222,"0")&amp;TEXT(区分表Ｃ!F222,"0")&amp;TEXT(区分表Ｃ!G222,"0")</f>
        <v>2400</v>
      </c>
      <c r="E220" t="str">
        <f>区分表Ｃ!H222</f>
        <v>情報活用試験（Ｊ検）</v>
      </c>
      <c r="F220" t="str">
        <f>区分表Ｃ!I222</f>
        <v>職業教育・キャリア教育財団/検定試験センター</v>
      </c>
    </row>
    <row r="221" spans="3:6" x14ac:dyDescent="0.15">
      <c r="C221" s="133" t="s">
        <v>898</v>
      </c>
      <c r="D221" t="str">
        <f>TEXT(区分表Ｃ!D223,"0")&amp;TEXT(区分表Ｃ!E223,"0")&amp;TEXT(区分表Ｃ!F223,"0")&amp;TEXT(区分表Ｃ!G223,"0")</f>
        <v>2502</v>
      </c>
      <c r="E221" t="str">
        <f>区分表Ｃ!H223</f>
        <v>ECO検定</v>
      </c>
      <c r="F221" t="str">
        <f>区分表Ｃ!I223</f>
        <v>東京商工会議所</v>
      </c>
    </row>
    <row r="222" spans="3:6" x14ac:dyDescent="0.15">
      <c r="C222" s="133" t="s">
        <v>898</v>
      </c>
      <c r="D222" t="str">
        <f>TEXT(区分表Ｃ!D224,"0")&amp;TEXT(区分表Ｃ!E224,"0")&amp;TEXT(区分表Ｃ!F224,"0")&amp;TEXT(区分表Ｃ!G224,"0")</f>
        <v>2503</v>
      </c>
      <c r="E222" t="str">
        <f>区分表Ｃ!H224</f>
        <v>環境管理士</v>
      </c>
      <c r="F222" t="str">
        <f>区分表Ｃ!I224</f>
        <v>日本環境管理協会</v>
      </c>
    </row>
    <row r="223" spans="3:6" x14ac:dyDescent="0.15">
      <c r="C223" s="133" t="s">
        <v>898</v>
      </c>
      <c r="D223" t="str">
        <f>TEXT(区分表Ｃ!D225,"0")&amp;TEXT(区分表Ｃ!E225,"0")&amp;TEXT(区分表Ｃ!F225,"0")&amp;TEXT(区分表Ｃ!G225,"0")</f>
        <v>3110</v>
      </c>
      <c r="E223" t="str">
        <f>区分表Ｃ!H225</f>
        <v>園芸検定</v>
      </c>
      <c r="F223" t="str">
        <f>区分表Ｃ!I225</f>
        <v>日本学校農業クラブ連盟</v>
      </c>
    </row>
    <row r="224" spans="3:6" x14ac:dyDescent="0.15">
      <c r="C224" s="133" t="s">
        <v>898</v>
      </c>
      <c r="D224" t="str">
        <f>TEXT(区分表Ｃ!D226,"0")&amp;TEXT(区分表Ｃ!E226,"0")&amp;TEXT(区分表Ｃ!F226,"0")&amp;TEXT(区分表Ｃ!G226,"0")</f>
        <v>3211</v>
      </c>
      <c r="E224" t="str">
        <f>区分表Ｃ!H226</f>
        <v>園芸装飾技能検定</v>
      </c>
      <c r="F224" t="str">
        <f>区分表Ｃ!I226</f>
        <v>県職業能力開発協会</v>
      </c>
    </row>
    <row r="225" spans="3:9" x14ac:dyDescent="0.15">
      <c r="C225" s="133" t="s">
        <v>898</v>
      </c>
      <c r="D225" s="21"/>
      <c r="E225" s="21" t="str">
        <f>区分表Ｃ!H227</f>
        <v>フラワー装飾技能検定</v>
      </c>
      <c r="F225" s="21" t="str">
        <f>区分表Ｃ!I227</f>
        <v>県職業能力開発協会</v>
      </c>
      <c r="G225" s="21"/>
      <c r="H225" s="21"/>
      <c r="I225" s="21"/>
    </row>
    <row r="226" spans="3:9" x14ac:dyDescent="0.15">
      <c r="C226" s="133" t="s">
        <v>898</v>
      </c>
      <c r="D226" t="str">
        <f>TEXT(区分表Ｃ!D228,"0")&amp;TEXT(区分表Ｃ!E228,"0")&amp;TEXT(区分表Ｃ!F228,"0")&amp;TEXT(区分表Ｃ!G228,"0")</f>
        <v>5005</v>
      </c>
      <c r="E226" t="str">
        <f>区分表Ｃ!H228</f>
        <v>菓子検定</v>
      </c>
      <c r="F226" t="str">
        <f>区分表Ｃ!I228</f>
        <v>大阪あべの辻調理師専門学校</v>
      </c>
    </row>
    <row r="227" spans="3:9" x14ac:dyDescent="0.15">
      <c r="C227" s="133" t="s">
        <v>898</v>
      </c>
      <c r="D227" t="str">
        <f>TEXT(区分表Ｃ!D229,"0")&amp;TEXT(区分表Ｃ!E229,"0")&amp;TEXT(区分表Ｃ!F229,"0")&amp;TEXT(区分表Ｃ!G229,"0")</f>
        <v>5006</v>
      </c>
      <c r="E227" t="str">
        <f>区分表Ｃ!H229</f>
        <v>パンシェルジュ検定試験</v>
      </c>
      <c r="F227" t="str">
        <f>区分表Ｃ!I229</f>
        <v>パンシェルジュ検定運営委員会</v>
      </c>
    </row>
    <row r="228" spans="3:9" x14ac:dyDescent="0.15">
      <c r="C228" s="133" t="s">
        <v>898</v>
      </c>
      <c r="D228" t="str">
        <f>TEXT(区分表Ｃ!D232,"0")&amp;TEXT(区分表Ｃ!E232,"0")&amp;TEXT(区分表Ｃ!F232,"0")&amp;TEXT(区分表Ｃ!G232,"0")</f>
        <v>6103</v>
      </c>
      <c r="E228" t="str">
        <f>区分表Ｃ!H232</f>
        <v>木造建築士</v>
      </c>
      <c r="F228" t="str">
        <f>区分表Ｃ!I232</f>
        <v>建築技術普及センター（県知事）</v>
      </c>
    </row>
    <row r="229" spans="3:9" x14ac:dyDescent="0.15">
      <c r="C229" s="133" t="s">
        <v>898</v>
      </c>
      <c r="D229" t="str">
        <f>TEXT(区分表Ｃ!D234,"0")&amp;TEXT(区分表Ｃ!E234,"0")&amp;TEXT(区分表Ｃ!F234,"0")&amp;TEXT(区分表Ｃ!G234,"0")</f>
        <v>7024</v>
      </c>
      <c r="E229" t="str">
        <f>区分表Ｃ!H234</f>
        <v>小型車両系建設機械運転</v>
      </c>
      <c r="F229" t="str">
        <f>区分表Ｃ!I234</f>
        <v>各建設機械会社</v>
      </c>
    </row>
    <row r="230" spans="3:9" x14ac:dyDescent="0.15">
      <c r="C230" s="133" t="s">
        <v>898</v>
      </c>
      <c r="D230" t="str">
        <f>TEXT(区分表Ｃ!D235,"0")&amp;TEXT(区分表Ｃ!E235,"0")&amp;TEXT(区分表Ｃ!F235,"0")&amp;TEXT(区分表Ｃ!G235,"0")</f>
        <v>7025</v>
      </c>
      <c r="E230" t="str">
        <f>区分表Ｃ!H235</f>
        <v>大型特殊自動車免許</v>
      </c>
      <c r="F230" t="str">
        <f>区分表Ｃ!I235</f>
        <v>県公安委員会</v>
      </c>
    </row>
    <row r="231" spans="3:9" x14ac:dyDescent="0.15">
      <c r="C231" s="133" t="s">
        <v>898</v>
      </c>
      <c r="D231" t="str">
        <f>TEXT(区分表Ｃ!D236,"0")&amp;TEXT(区分表Ｃ!E236,"0")&amp;TEXT(区分表Ｃ!F236,"0")&amp;TEXT(区分表Ｃ!G236,"0")</f>
        <v>7025</v>
      </c>
      <c r="E231" t="str">
        <f>区分表Ｃ!H236</f>
        <v>溶接ＪＩＳ検定試験</v>
      </c>
      <c r="F231" t="str">
        <f>区分表Ｃ!I236</f>
        <v>日本溶接協会</v>
      </c>
    </row>
    <row r="232" spans="3:9" x14ac:dyDescent="0.15">
      <c r="C232" s="133" t="s">
        <v>898</v>
      </c>
      <c r="D232" t="str">
        <f>TEXT(区分表Ｃ!D237,"0")&amp;TEXT(区分表Ｃ!E237,"0")&amp;TEXT(区分表Ｃ!F237,"0")&amp;TEXT(区分表Ｃ!G237,"0")</f>
        <v>7026</v>
      </c>
      <c r="E232" t="str">
        <f>区分表Ｃ!H237</f>
        <v>第三種冷凍機械責任者（筆記）</v>
      </c>
      <c r="F232" t="str">
        <f>区分表Ｃ!I237</f>
        <v>高圧ガス保安協会（県知事）</v>
      </c>
    </row>
    <row r="233" spans="3:9" x14ac:dyDescent="0.15">
      <c r="C233" s="133" t="s">
        <v>898</v>
      </c>
      <c r="D233" t="str">
        <f>TEXT(区分表Ｃ!D238,"0")&amp;TEXT(区分表Ｃ!E238,"0")&amp;TEXT(区分表Ｃ!F238,"0")&amp;TEXT(区分表Ｃ!G238,"0")</f>
        <v>7027</v>
      </c>
      <c r="E233" t="str">
        <f>区分表Ｃ!H238</f>
        <v>エックス線作業主任者</v>
      </c>
      <c r="F233" t="str">
        <f>区分表Ｃ!I238</f>
        <v>安全衛生技術試験協会（労働基準局）</v>
      </c>
    </row>
    <row r="234" spans="3:9" x14ac:dyDescent="0.15">
      <c r="C234" s="133" t="s">
        <v>898</v>
      </c>
      <c r="D234" t="str">
        <f>TEXT(区分表Ｃ!D239,"0")&amp;TEXT(区分表Ｃ!E239,"0")&amp;TEXT(区分表Ｃ!F239,"0")&amp;TEXT(区分表Ｃ!G239,"0")</f>
        <v>8204</v>
      </c>
      <c r="E234" t="str">
        <f>区分表Ｃ!H239</f>
        <v>介護職員初任者研修</v>
      </c>
      <c r="F234" t="str">
        <f>区分表Ｃ!I239</f>
        <v>県福祉部高齢介護課</v>
      </c>
    </row>
    <row r="235" spans="3:9" x14ac:dyDescent="0.15">
      <c r="C235" s="133" t="s">
        <v>898</v>
      </c>
      <c r="D235" t="str">
        <f>TEXT(区分表Ｃ!D240,"0")&amp;TEXT(区分表Ｃ!E240,"0")&amp;TEXT(区分表Ｃ!F240,"0")&amp;TEXT(区分表Ｃ!G240,"0")</f>
        <v>8302</v>
      </c>
      <c r="E235" t="str">
        <f>区分表Ｃ!H240</f>
        <v>料理検定</v>
      </c>
      <c r="F235" t="str">
        <f>区分表Ｃ!I240</f>
        <v>大阪あべの辻調理師専門学校</v>
      </c>
    </row>
    <row r="236" spans="3:9" x14ac:dyDescent="0.15">
      <c r="C236" s="133" t="s">
        <v>898</v>
      </c>
      <c r="D236" s="21"/>
      <c r="E236" s="21" t="str">
        <f>区分表Ｃ!H241</f>
        <v>色彩能力検定</v>
      </c>
      <c r="F236" s="21" t="str">
        <f>区分表Ｃ!I241</f>
        <v>全国服飾教育者連合会</v>
      </c>
      <c r="G236" s="21"/>
      <c r="H236" s="21"/>
      <c r="I236" s="21"/>
    </row>
    <row r="237" spans="3:9" x14ac:dyDescent="0.15">
      <c r="C237" s="133" t="s">
        <v>898</v>
      </c>
      <c r="D237" t="str">
        <f>TEXT(区分表Ｃ!D242,"0")&amp;TEXT(区分表Ｃ!E242,"0")&amp;TEXT(区分表Ｃ!F242,"0")&amp;TEXT(区分表Ｃ!G242,"0")</f>
        <v>8409</v>
      </c>
      <c r="E237" t="str">
        <f>区分表Ｃ!H242</f>
        <v>編物技能検定</v>
      </c>
      <c r="F237" t="str">
        <f>区分表Ｃ!I242</f>
        <v>全日本編物教育協会</v>
      </c>
    </row>
    <row r="238" spans="3:9" x14ac:dyDescent="0.15">
      <c r="C238" s="133" t="s">
        <v>898</v>
      </c>
      <c r="D238" t="str">
        <f>TEXT(区分表Ｃ!D243,"0")&amp;TEXT(区分表Ｃ!E243,"0")&amp;TEXT(区分表Ｃ!F243,"0")&amp;TEXT(区分表Ｃ!G243,"0")</f>
        <v>8700</v>
      </c>
      <c r="E238" t="str">
        <f>区分表Ｃ!H243</f>
        <v>消費者力検定</v>
      </c>
      <c r="F238" t="str">
        <f>区分表Ｃ!I243</f>
        <v>日本消費者力協会</v>
      </c>
    </row>
    <row r="239" spans="3:9" x14ac:dyDescent="0.15">
      <c r="C239" s="133" t="s">
        <v>898</v>
      </c>
      <c r="D239" t="str">
        <f>TEXT(区分表Ｃ!D244,"0")&amp;TEXT(区分表Ｃ!E244,"0")&amp;TEXT(区分表Ｃ!F244,"0")&amp;TEXT(区分表Ｃ!G244,"0")</f>
        <v>8710</v>
      </c>
      <c r="E239" t="str">
        <f>区分表Ｃ!H244</f>
        <v>アロマテラピー検定</v>
      </c>
      <c r="F239" t="str">
        <f>区分表Ｃ!I244</f>
        <v>(社)日本アロマ環境協会</v>
      </c>
    </row>
    <row r="240" spans="3:9" x14ac:dyDescent="0.15">
      <c r="C240" s="133" t="s">
        <v>898</v>
      </c>
      <c r="D240" t="str">
        <f>TEXT(区分表Ｃ!D245,"0")&amp;TEXT(区分表Ｃ!E245,"0")&amp;TEXT(区分表Ｃ!F245,"0")&amp;TEXT(区分表Ｃ!G245,"0")</f>
        <v>9001</v>
      </c>
      <c r="E240" t="str">
        <f>区分表Ｃ!H245</f>
        <v>消防設備士</v>
      </c>
      <c r="F240" t="str">
        <f>区分表Ｃ!I245</f>
        <v>県知事</v>
      </c>
    </row>
    <row r="241" spans="3:6" x14ac:dyDescent="0.15">
      <c r="C241" s="133" t="s">
        <v>898</v>
      </c>
      <c r="D241" t="str">
        <f>TEXT(区分表Ｃ!D246,"0")&amp;TEXT(区分表Ｃ!E246,"0")&amp;TEXT(区分表Ｃ!F246,"0")&amp;TEXT(区分表Ｃ!G246,"0")</f>
        <v>9002</v>
      </c>
      <c r="E241" t="str">
        <f>区分表Ｃ!H246</f>
        <v>赤十字救急法講習</v>
      </c>
      <c r="F241" t="str">
        <f>区分表Ｃ!I246</f>
        <v>日本赤十字社</v>
      </c>
    </row>
    <row r="242" spans="3:6" x14ac:dyDescent="0.15">
      <c r="C242" s="133" t="s">
        <v>898</v>
      </c>
      <c r="D242" t="str">
        <f>TEXT(区分表Ｃ!D247,"0")&amp;TEXT(区分表Ｃ!E247,"0")&amp;TEXT(区分表Ｃ!F247,"0")&amp;TEXT(区分表Ｃ!G247,"0")</f>
        <v>9003</v>
      </c>
      <c r="E242" t="str">
        <f>区分表Ｃ!H247</f>
        <v>普通救命講習</v>
      </c>
      <c r="F242" t="str">
        <f>区分表Ｃ!I247</f>
        <v>消防本部</v>
      </c>
    </row>
    <row r="243" spans="3:6" x14ac:dyDescent="0.15">
      <c r="C243" s="133" t="s">
        <v>898</v>
      </c>
      <c r="D243" t="str">
        <f>TEXT(区分表Ｃ!D248,"0")&amp;TEXT(区分表Ｃ!E248,"0")&amp;TEXT(区分表Ｃ!F248,"0")&amp;TEXT(区分表Ｃ!G248,"0")</f>
        <v>9004</v>
      </c>
      <c r="E243" t="str">
        <f>区分表Ｃ!H248</f>
        <v>商標</v>
      </c>
      <c r="F243" t="str">
        <f>区分表Ｃ!I248</f>
        <v>特許庁</v>
      </c>
    </row>
    <row r="244" spans="3:6" x14ac:dyDescent="0.15">
      <c r="C244" s="133" t="s">
        <v>898</v>
      </c>
      <c r="D244" t="str">
        <f>TEXT(区分表Ｃ!D249,"0")&amp;TEXT(区分表Ｃ!E249,"0")&amp;TEXT(区分表Ｃ!F249,"0")&amp;TEXT(区分表Ｃ!G249,"0")</f>
        <v>9005</v>
      </c>
      <c r="E244" t="str">
        <f>区分表Ｃ!H249</f>
        <v>特許</v>
      </c>
      <c r="F244" t="str">
        <f>区分表Ｃ!I249</f>
        <v>特許庁</v>
      </c>
    </row>
    <row r="245" spans="3:6" x14ac:dyDescent="0.15">
      <c r="C245" s="133" t="s">
        <v>898</v>
      </c>
      <c r="D245" t="str">
        <f>TEXT(区分表Ｃ!D250,"0")&amp;TEXT(区分表Ｃ!E250,"0")&amp;TEXT(区分表Ｃ!F250,"0")&amp;TEXT(区分表Ｃ!G250,"0")</f>
        <v>9006</v>
      </c>
      <c r="E245" t="str">
        <f>区分表Ｃ!H250</f>
        <v>実用新案</v>
      </c>
      <c r="F245" t="str">
        <f>区分表Ｃ!I250</f>
        <v>特許庁</v>
      </c>
    </row>
    <row r="246" spans="3:6" x14ac:dyDescent="0.15">
      <c r="C246" s="133" t="s">
        <v>898</v>
      </c>
      <c r="D246" t="str">
        <f>TEXT(区分表Ｃ!D251,"0")&amp;TEXT(区分表Ｃ!E251,"0")&amp;TEXT(区分表Ｃ!F251,"0")&amp;TEXT(区分表Ｃ!G251,"0")</f>
        <v>9007</v>
      </c>
      <c r="E246" t="str">
        <f>区分表Ｃ!H251</f>
        <v>意匠</v>
      </c>
      <c r="F246" t="str">
        <f>区分表Ｃ!I251</f>
        <v>特許庁</v>
      </c>
    </row>
    <row r="247" spans="3:6" x14ac:dyDescent="0.15">
      <c r="C247" s="133" t="s">
        <v>898</v>
      </c>
      <c r="D247" t="str">
        <f>TEXT(区分表Ｃ!D252,"0")&amp;TEXT(区分表Ｃ!E252,"0")&amp;TEXT(区分表Ｃ!F252,"0")&amp;TEXT(区分表Ｃ!G252,"0")</f>
        <v>9405</v>
      </c>
      <c r="E247" t="str">
        <f>区分表Ｃ!H252</f>
        <v>GTEC for Student</v>
      </c>
      <c r="F247" t="str">
        <f>区分表Ｃ!I252</f>
        <v>ベネッセ</v>
      </c>
    </row>
    <row r="248" spans="3:6" x14ac:dyDescent="0.15">
      <c r="C248" s="133" t="s">
        <v>898</v>
      </c>
      <c r="D248" t="str">
        <f>TEXT(区分表Ｃ!D253,"0")&amp;TEXT(区分表Ｃ!E253,"0")&amp;TEXT(区分表Ｃ!F253,"0")&amp;TEXT(区分表Ｃ!G253,"0")</f>
        <v>9501</v>
      </c>
      <c r="E248" t="str">
        <f>区分表Ｃ!H253</f>
        <v>硬筆書写検定試験</v>
      </c>
      <c r="F248" t="str">
        <f>区分表Ｃ!I253</f>
        <v>日本書写技能検定協会</v>
      </c>
    </row>
    <row r="249" spans="3:6" x14ac:dyDescent="0.15">
      <c r="C249" s="133" t="s">
        <v>898</v>
      </c>
      <c r="D249" t="str">
        <f>TEXT(区分表Ｃ!D254,"0")&amp;TEXT(区分表Ｃ!E254,"0")&amp;TEXT(区分表Ｃ!F254,"0")&amp;TEXT(区分表Ｃ!G254,"0")</f>
        <v>9502</v>
      </c>
      <c r="E249" t="str">
        <f>区分表Ｃ!H254</f>
        <v>毛筆書写検定</v>
      </c>
      <c r="F249" t="str">
        <f>区分表Ｃ!I254</f>
        <v>日本書写技能検定協会</v>
      </c>
    </row>
    <row r="250" spans="3:6" x14ac:dyDescent="0.15">
      <c r="C250" s="133" t="s">
        <v>898</v>
      </c>
      <c r="D250" t="str">
        <f>TEXT(区分表Ｃ!D255,"0")&amp;TEXT(区分表Ｃ!E255,"0")&amp;TEXT(区分表Ｃ!F255,"0")&amp;TEXT(区分表Ｃ!G255,"0")</f>
        <v>9601</v>
      </c>
      <c r="E250" t="str">
        <f>区分表Ｃ!H255</f>
        <v>ＣＡＤ利用技術者試験</v>
      </c>
      <c r="F250" t="str">
        <f>区分表Ｃ!I255</f>
        <v>(社)ｺﾝﾋﾟｭｰﾀｿﾌﾄｳｴｱ協会</v>
      </c>
    </row>
    <row r="251" spans="3:6" x14ac:dyDescent="0.15">
      <c r="C251" s="133" t="s">
        <v>898</v>
      </c>
      <c r="D251" t="str">
        <f>TEXT(区分表Ｃ!D256,"0")&amp;TEXT(区分表Ｃ!E256,"0")&amp;TEXT(区分表Ｃ!F256,"0")&amp;TEXT(区分表Ｃ!G256,"0")</f>
        <v>9606</v>
      </c>
      <c r="E251" t="str">
        <f>区分表Ｃ!H256</f>
        <v>基本情報技術者試験</v>
      </c>
      <c r="F251" t="str">
        <f>区分表Ｃ!I256</f>
        <v>情報処理推進機構</v>
      </c>
    </row>
    <row r="252" spans="3:6" x14ac:dyDescent="0.15">
      <c r="C252" s="133" t="s">
        <v>898</v>
      </c>
      <c r="D252" t="str">
        <f>TEXT(区分表Ｃ!D257,"0")&amp;TEXT(区分表Ｃ!E257,"0")&amp;TEXT(区分表Ｃ!F257,"0")&amp;TEXT(区分表Ｃ!G257,"0")</f>
        <v>9607</v>
      </c>
      <c r="E252" t="str">
        <f>区分表Ｃ!H257</f>
        <v>応用情報技術者試験</v>
      </c>
      <c r="F252" t="str">
        <f>区分表Ｃ!I257</f>
        <v>情報処理推進機構</v>
      </c>
    </row>
    <row r="253" spans="3:6" x14ac:dyDescent="0.15">
      <c r="C253" s="133" t="s">
        <v>898</v>
      </c>
      <c r="D253" t="str">
        <f>TEXT(区分表Ｃ!D258,"0")&amp;TEXT(区分表Ｃ!E258,"0")&amp;TEXT(区分表Ｃ!F258,"0")&amp;TEXT(区分表Ｃ!G258,"0")</f>
        <v>9608</v>
      </c>
      <c r="E253" t="str">
        <f>区分表Ｃ!H258</f>
        <v>ﾃﾞｰﾀﾍﾞｰｽｽﾍﾟｼｬﾘｽﾄ試験</v>
      </c>
      <c r="F253" t="str">
        <f>区分表Ｃ!I258</f>
        <v>情報処理推進機構</v>
      </c>
    </row>
    <row r="254" spans="3:6" x14ac:dyDescent="0.15">
      <c r="C254" s="133" t="s">
        <v>898</v>
      </c>
      <c r="D254" t="str">
        <f>TEXT(区分表Ｃ!D259,"0")&amp;TEXT(区分表Ｃ!E259,"0")&amp;TEXT(区分表Ｃ!F259,"0")&amp;TEXT(区分表Ｃ!G259,"0")</f>
        <v>9609</v>
      </c>
      <c r="E254" t="str">
        <f>区分表Ｃ!H259</f>
        <v>ＩＴパスポート試験</v>
      </c>
      <c r="F254" t="str">
        <f>区分表Ｃ!I259</f>
        <v>情報処理推進機構</v>
      </c>
    </row>
    <row r="255" spans="3:6" x14ac:dyDescent="0.15">
      <c r="C255" s="133" t="s">
        <v>898</v>
      </c>
      <c r="D255" t="str">
        <f>TEXT(区分表Ｃ!D260,"0")&amp;TEXT(区分表Ｃ!E260,"0")&amp;TEXT(区分表Ｃ!F260,"0")&amp;TEXT(区分表Ｃ!G260,"0")</f>
        <v>9610</v>
      </c>
      <c r="E255" t="str">
        <f>区分表Ｃ!H260</f>
        <v>パソコン技師</v>
      </c>
      <c r="F255" t="str">
        <f>区分表Ｃ!I260</f>
        <v>埼玉県職業能力開発協会</v>
      </c>
    </row>
    <row r="256" spans="3:6" x14ac:dyDescent="0.15">
      <c r="C256" s="133" t="s">
        <v>898</v>
      </c>
      <c r="D256" t="str">
        <f>TEXT(区分表Ｃ!D261,"0")&amp;TEXT(区分表Ｃ!E261,"0")&amp;TEXT(区分表Ｃ!F261,"0")&amp;TEXT(区分表Ｃ!G261,"0")</f>
        <v>9611</v>
      </c>
      <c r="E256" t="str">
        <f>区分表Ｃ!H261</f>
        <v>ワ－プロ技師</v>
      </c>
      <c r="F256" t="str">
        <f>区分表Ｃ!I261</f>
        <v>中央職業能力開発協会</v>
      </c>
    </row>
    <row r="257" spans="3:6" x14ac:dyDescent="0.15">
      <c r="C257" s="133" t="s">
        <v>898</v>
      </c>
      <c r="D257" t="str">
        <f>TEXT(区分表Ｃ!D262,"0")&amp;TEXT(区分表Ｃ!E262,"0")&amp;TEXT(区分表Ｃ!F262,"0")&amp;TEXT(区分表Ｃ!G262,"0")</f>
        <v>9612</v>
      </c>
      <c r="E257" t="str">
        <f>区分表Ｃ!H262</f>
        <v>文書処理能力検定試験</v>
      </c>
      <c r="F257" t="str">
        <f>区分表Ｃ!I262</f>
        <v>全国経理教育協会</v>
      </c>
    </row>
    <row r="258" spans="3:6" x14ac:dyDescent="0.15">
      <c r="C258" s="133" t="s">
        <v>898</v>
      </c>
      <c r="D258" t="str">
        <f>TEXT(区分表Ｃ!D263,"0")&amp;TEXT(区分表Ｃ!E263,"0")&amp;TEXT(区分表Ｃ!F263,"0")&amp;TEXT(区分表Ｃ!G263,"0")</f>
        <v>9613</v>
      </c>
      <c r="E258" t="str">
        <f>区分表Ｃ!H263</f>
        <v>システムアドミニストレータ</v>
      </c>
      <c r="F258" t="str">
        <f>区分表Ｃ!I263</f>
        <v>日本情報処理開発協会（経済産業省）</v>
      </c>
    </row>
    <row r="259" spans="3:6" x14ac:dyDescent="0.15">
      <c r="C259" s="133" t="s">
        <v>898</v>
      </c>
      <c r="D259" t="str">
        <f>TEXT(区分表Ｃ!D264,"0")&amp;TEXT(区分表Ｃ!E264,"0")&amp;TEXT(区分表Ｃ!F264,"0")&amp;TEXT(区分表Ｃ!G264,"0")</f>
        <v>9614</v>
      </c>
      <c r="E259" t="str">
        <f>区分表Ｃ!H264</f>
        <v>ＩＴパスポート試験</v>
      </c>
      <c r="F259" t="str">
        <f>区分表Ｃ!I264</f>
        <v>情報処理推進機構（経済産業省）</v>
      </c>
    </row>
    <row r="260" spans="3:6" x14ac:dyDescent="0.15">
      <c r="C260" s="133" t="s">
        <v>898</v>
      </c>
      <c r="D260" t="str">
        <f>TEXT(区分表Ｃ!D265,"0")&amp;TEXT(区分表Ｃ!E265,"0")&amp;TEXT(区分表Ｃ!F265,"0")&amp;TEXT(区分表Ｃ!G265,"0")</f>
        <v>9615</v>
      </c>
      <c r="E260" t="str">
        <f>区分表Ｃ!H265</f>
        <v>コンピュータサービス利用検定　ワープロ</v>
      </c>
      <c r="F260" t="str">
        <f>区分表Ｃ!I265</f>
        <v>職業能力開発協会／厚生労働省</v>
      </c>
    </row>
    <row r="261" spans="3:6" x14ac:dyDescent="0.15">
      <c r="C261" s="133" t="s">
        <v>898</v>
      </c>
      <c r="D261" t="str">
        <f>TEXT(区分表Ｃ!D266,"0")&amp;TEXT(区分表Ｃ!E266,"0")&amp;TEXT(区分表Ｃ!F266,"0")&amp;TEXT(区分表Ｃ!G266,"0")</f>
        <v>9616</v>
      </c>
      <c r="E261" t="str">
        <f>区分表Ｃ!H266</f>
        <v>コンピュータサービス利用検定　表計算</v>
      </c>
      <c r="F261" t="str">
        <f>区分表Ｃ!I266</f>
        <v>職業能力開発協会／厚生労働省</v>
      </c>
    </row>
    <row r="262" spans="3:6" x14ac:dyDescent="0.15">
      <c r="C262" s="133" t="s">
        <v>898</v>
      </c>
      <c r="D262" t="str">
        <f>TEXT(区分表Ｃ!D267,"0")&amp;TEXT(区分表Ｃ!E267,"0")&amp;TEXT(区分表Ｃ!F267,"0")&amp;TEXT(区分表Ｃ!G267,"0")</f>
        <v>9618</v>
      </c>
      <c r="E262" t="str">
        <f>区分表Ｃ!H267</f>
        <v>石綿作業主任者技能講習</v>
      </c>
      <c r="F262" t="str">
        <f>区分表Ｃ!I267</f>
        <v>労働安全衛生法に基づく特別教育を実施する団体</v>
      </c>
    </row>
    <row r="263" spans="3:6" x14ac:dyDescent="0.15">
      <c r="C263" s="133" t="s">
        <v>898</v>
      </c>
      <c r="D263" t="str">
        <f>TEXT(区分表Ｃ!D268,"0")&amp;TEXT(区分表Ｃ!E268,"0")&amp;TEXT(区分表Ｃ!F268,"0")&amp;TEXT(区分表Ｃ!G268,"0")</f>
        <v>9619</v>
      </c>
      <c r="E263" t="str">
        <f>区分表Ｃ!H268</f>
        <v>品質管理検定（QC検定）</v>
      </c>
      <c r="F263" t="str">
        <f>区分表Ｃ!I268</f>
        <v>日本規格協会</v>
      </c>
    </row>
    <row r="264" spans="3:6" x14ac:dyDescent="0.15">
      <c r="C264" s="133" t="s">
        <v>898</v>
      </c>
      <c r="D264" t="str">
        <f>TEXT(区分表Ｃ!D269,"0")&amp;TEXT(区分表Ｃ!E269,"0")&amp;TEXT(区分表Ｃ!F269,"0")&amp;TEXT(区分表Ｃ!G269,"0")</f>
        <v>9621</v>
      </c>
      <c r="E264" t="str">
        <f>区分表Ｃ!H269</f>
        <v>電気主任技術者</v>
      </c>
      <c r="F264" t="str">
        <f>区分表Ｃ!I269</f>
        <v>経済産業省</v>
      </c>
    </row>
    <row r="265" spans="3:6" x14ac:dyDescent="0.15">
      <c r="C265" s="133" t="s">
        <v>898</v>
      </c>
      <c r="D265" t="str">
        <f>TEXT(区分表Ｃ!D270,"0")&amp;TEXT(区分表Ｃ!E270,"0")&amp;TEXT(区分表Ｃ!F270,"0")&amp;TEXT(区分表Ｃ!G270,"0")</f>
        <v>9622</v>
      </c>
      <c r="E265" t="str">
        <f>区分表Ｃ!H270</f>
        <v>電気通信主任技術者（伝送交換および線路）</v>
      </c>
      <c r="F265" t="str">
        <f>区分表Ｃ!I270</f>
        <v>総務省</v>
      </c>
    </row>
    <row r="266" spans="3:6" x14ac:dyDescent="0.15">
      <c r="C266" s="133" t="s">
        <v>898</v>
      </c>
      <c r="D266" t="str">
        <f>TEXT(区分表Ｃ!D271,"0")&amp;TEXT(区分表Ｃ!E271,"0")&amp;TEXT(区分表Ｃ!F271,"0")&amp;TEXT(区分表Ｃ!G271,"0")</f>
        <v>9623</v>
      </c>
      <c r="E266" t="str">
        <f>区分表Ｃ!H271</f>
        <v>電気工事士</v>
      </c>
      <c r="F266" t="str">
        <f>区分表Ｃ!I271</f>
        <v>経済産業省</v>
      </c>
    </row>
    <row r="267" spans="3:6" x14ac:dyDescent="0.15">
      <c r="C267" s="133" t="s">
        <v>898</v>
      </c>
      <c r="D267" t="str">
        <f>TEXT(区分表Ｃ!D272,"0")&amp;TEXT(区分表Ｃ!E272,"0")&amp;TEXT(区分表Ｃ!F272,"0")&amp;TEXT(区分表Ｃ!G272,"0")</f>
        <v>9701</v>
      </c>
      <c r="E267" t="str">
        <f>区分表Ｃ!H272</f>
        <v>エンジン技術検定</v>
      </c>
      <c r="F267" t="str">
        <f>区分表Ｃ!I272</f>
        <v>全国水産高等学校長協会</v>
      </c>
    </row>
    <row r="268" spans="3:6" x14ac:dyDescent="0.15">
      <c r="C268" s="133" t="s">
        <v>898</v>
      </c>
      <c r="D268" t="str">
        <f>TEXT(区分表Ｃ!D273,"0")&amp;TEXT(区分表Ｃ!E273,"0")&amp;TEXT(区分表Ｃ!F273,"0")&amp;TEXT(区分表Ｃ!G273,"0")</f>
        <v>9703</v>
      </c>
      <c r="E268" t="str">
        <f>区分表Ｃ!H273</f>
        <v>陸上特殊無線技士</v>
      </c>
      <c r="F268" t="str">
        <f>区分表Ｃ!I273</f>
        <v>関東電気通信管理局</v>
      </c>
    </row>
    <row r="269" spans="3:6" x14ac:dyDescent="0.15">
      <c r="C269" s="133" t="s">
        <v>898</v>
      </c>
      <c r="D269" t="str">
        <f>TEXT(区分表Ｃ!D274,"0")&amp;TEXT(区分表Ｃ!E274,"0")&amp;TEXT(区分表Ｃ!F274,"0")&amp;TEXT(区分表Ｃ!G274,"0")</f>
        <v>9704</v>
      </c>
      <c r="E269" t="str">
        <f>区分表Ｃ!H274</f>
        <v>海上特殊無線技士</v>
      </c>
      <c r="F269" t="str">
        <f>区分表Ｃ!I274</f>
        <v>関東電気通信管理局</v>
      </c>
    </row>
    <row r="270" spans="3:6" x14ac:dyDescent="0.15">
      <c r="C270" s="133" t="s">
        <v>898</v>
      </c>
      <c r="D270" t="str">
        <f>TEXT(区分表Ｃ!D275,"0")&amp;TEXT(区分表Ｃ!E275,"0")&amp;TEXT(区分表Ｃ!F275,"0")&amp;TEXT(区分表Ｃ!G275,"0")</f>
        <v>9706</v>
      </c>
      <c r="E270" t="str">
        <f>区分表Ｃ!H275</f>
        <v>海技士（航海）（筆記）</v>
      </c>
      <c r="F270" t="str">
        <f>区分表Ｃ!I275</f>
        <v>国土交通省</v>
      </c>
    </row>
    <row r="271" spans="3:6" x14ac:dyDescent="0.15">
      <c r="C271" s="133" t="s">
        <v>898</v>
      </c>
      <c r="D271" t="str">
        <f>TEXT(区分表Ｃ!D276,"0")&amp;TEXT(区分表Ｃ!E276,"0")&amp;TEXT(区分表Ｃ!F276,"0")&amp;TEXT(区分表Ｃ!G276,"0")</f>
        <v>9707</v>
      </c>
      <c r="E271" t="str">
        <f>区分表Ｃ!H276</f>
        <v>潜水技術検定</v>
      </c>
      <c r="F271" t="str">
        <f>区分表Ｃ!I276</f>
        <v>全国水産高等学校長協会</v>
      </c>
    </row>
    <row r="272" spans="3:6" x14ac:dyDescent="0.15">
      <c r="C272" s="133" t="s">
        <v>898</v>
      </c>
      <c r="D272" t="str">
        <f>TEXT(区分表Ｃ!D277,"0")&amp;TEXT(区分表Ｃ!E277,"0")&amp;TEXT(区分表Ｃ!F277,"0")&amp;TEXT(区分表Ｃ!G277,"0")</f>
        <v>9708</v>
      </c>
      <c r="E272" t="str">
        <f>区分表Ｃ!H277</f>
        <v>海技士（航海）（筆記）科目「法規」</v>
      </c>
      <c r="F272" t="str">
        <f>区分表Ｃ!I277</f>
        <v>国土交通省</v>
      </c>
    </row>
    <row r="273" spans="3:6" x14ac:dyDescent="0.15">
      <c r="C273" s="133" t="s">
        <v>898</v>
      </c>
      <c r="D273" t="str">
        <f>TEXT(区分表Ｃ!D278,"0")&amp;TEXT(区分表Ｃ!E278,"0")&amp;TEXT(区分表Ｃ!F278,"0")&amp;TEXT(区分表Ｃ!G278,"0")</f>
        <v>9709</v>
      </c>
      <c r="E273" t="str">
        <f>区分表Ｃ!H278</f>
        <v>内燃機関海技士（機関）（筆記）科目「執務一般」</v>
      </c>
      <c r="F273" t="str">
        <f>区分表Ｃ!I278</f>
        <v>国土交通省</v>
      </c>
    </row>
    <row r="274" spans="3:6" x14ac:dyDescent="0.15">
      <c r="C274" s="133" t="s">
        <v>898</v>
      </c>
      <c r="D274" t="str">
        <f>TEXT(区分表Ｃ!D279,"0")&amp;TEXT(区分表Ｃ!E279,"0")&amp;TEXT(区分表Ｃ!F279,"0")&amp;TEXT(区分表Ｃ!G279,"0")</f>
        <v>9710</v>
      </c>
      <c r="E274" t="str">
        <f>区分表Ｃ!H279</f>
        <v>小型船舶操縦士</v>
      </c>
      <c r="F274" t="str">
        <f>区分表Ｃ!I279</f>
        <v>日本船舶職員養成協会（国土交通省）</v>
      </c>
    </row>
    <row r="275" spans="3:6" x14ac:dyDescent="0.15">
      <c r="C275" s="133" t="s">
        <v>898</v>
      </c>
      <c r="D275" t="str">
        <f>TEXT(区分表Ｃ!D280,"0")&amp;TEXT(区分表Ｃ!E280,"0")&amp;TEXT(区分表Ｃ!F280,"0")&amp;TEXT(区分表Ｃ!G280,"0")</f>
        <v>9715</v>
      </c>
      <c r="E275" t="str">
        <f>区分表Ｃ!H280</f>
        <v>海上無線通信士</v>
      </c>
      <c r="F275" t="str">
        <f>区分表Ｃ!I280</f>
        <v>日本無線協会(総務省）</v>
      </c>
    </row>
    <row r="276" spans="3:6" x14ac:dyDescent="0.15">
      <c r="C276" s="133" t="s">
        <v>898</v>
      </c>
      <c r="D276" t="str">
        <f>TEXT(区分表Ｃ!D281,"0")&amp;TEXT(区分表Ｃ!E281,"0")&amp;TEXT(区分表Ｃ!F281,"0")&amp;TEXT(区分表Ｃ!G281,"0")</f>
        <v>9820</v>
      </c>
      <c r="E276" t="str">
        <f>区分表Ｃ!H281</f>
        <v>ニュース時事能力検定</v>
      </c>
      <c r="F276" t="str">
        <f>区分表Ｃ!I281</f>
        <v>日本ニュース時事能力検定協会</v>
      </c>
    </row>
    <row r="277" spans="3:6" x14ac:dyDescent="0.15">
      <c r="C277" s="133" t="s">
        <v>898</v>
      </c>
      <c r="D277" t="str">
        <f>TEXT(区分表Ｃ!D282,"0")&amp;TEXT(区分表Ｃ!E282,"0")&amp;TEXT(区分表Ｃ!F282,"0")&amp;TEXT(区分表Ｃ!G282,"0")</f>
        <v>9826</v>
      </c>
      <c r="E277" t="str">
        <f>区分表Ｃ!H282</f>
        <v>消費税法能力検定試験</v>
      </c>
      <c r="F277" t="str">
        <f>区分表Ｃ!I282</f>
        <v>全国経理教育協会</v>
      </c>
    </row>
    <row r="278" spans="3:6" x14ac:dyDescent="0.15">
      <c r="C278" s="133" t="s">
        <v>898</v>
      </c>
      <c r="D278" t="str">
        <f>TEXT(区分表Ｃ!D283,"0")&amp;TEXT(区分表Ｃ!E283,"0")&amp;TEXT(区分表Ｃ!F283,"0")&amp;TEXT(区分表Ｃ!G283,"0")</f>
        <v>9827</v>
      </c>
      <c r="E278" t="str">
        <f>区分表Ｃ!H283</f>
        <v>社会常識能力検定試験</v>
      </c>
      <c r="F278" t="str">
        <f>区分表Ｃ!I283</f>
        <v>全国経理教育協会</v>
      </c>
    </row>
    <row r="279" spans="3:6" x14ac:dyDescent="0.15">
      <c r="C279" s="133" t="s">
        <v>898</v>
      </c>
      <c r="D279" t="str">
        <f>TEXT(区分表Ｃ!D284,"0")&amp;TEXT(区分表Ｃ!E284,"0")&amp;TEXT(区分表Ｃ!F284,"0")&amp;TEXT(区分表Ｃ!G284,"0")</f>
        <v>9828</v>
      </c>
      <c r="E279" t="str">
        <f>区分表Ｃ!H284</f>
        <v>計算実務能力検定試験</v>
      </c>
      <c r="F279" t="str">
        <f>区分表Ｃ!I284</f>
        <v>全国経理教育協会</v>
      </c>
    </row>
    <row r="280" spans="3:6" x14ac:dyDescent="0.15">
      <c r="C280" s="133" t="s">
        <v>898</v>
      </c>
      <c r="D280" t="str">
        <f>TEXT(区分表Ｃ!D285,"0")&amp;TEXT(区分表Ｃ!E285,"0")&amp;TEXT(区分表Ｃ!F285,"0")&amp;TEXT(区分表Ｃ!G285,"0")</f>
        <v>9829</v>
      </c>
      <c r="E280" t="str">
        <f>区分表Ｃ!H285</f>
        <v>珠算能力検定試験</v>
      </c>
      <c r="F280" t="str">
        <f>区分表Ｃ!I285</f>
        <v>日本商工会議所</v>
      </c>
    </row>
    <row r="281" spans="3:6" x14ac:dyDescent="0.15">
      <c r="C281" s="133" t="s">
        <v>898</v>
      </c>
      <c r="D281" t="str">
        <f>TEXT(区分表Ｃ!D286,"0")&amp;TEXT(区分表Ｃ!E286,"0")&amp;TEXT(区分表Ｃ!F286,"0")&amp;TEXT(区分表Ｃ!G286,"0")</f>
        <v>9830</v>
      </c>
      <c r="E281" t="str">
        <f>区分表Ｃ!H286</f>
        <v>電卓計算能力検定試験</v>
      </c>
      <c r="F281" t="str">
        <f>区分表Ｃ!I286</f>
        <v>全国経理教育協会</v>
      </c>
    </row>
    <row r="282" spans="3:6" x14ac:dyDescent="0.15">
      <c r="C282" s="133" t="s">
        <v>898</v>
      </c>
      <c r="D282" t="str">
        <f>TEXT(区分表Ｃ!D287,"0")&amp;TEXT(区分表Ｃ!E287,"0")&amp;TEXT(区分表Ｃ!F287,"0")&amp;TEXT(区分表Ｃ!G287,"0")</f>
        <v>9831</v>
      </c>
      <c r="E282" t="str">
        <f>区分表Ｃ!H287</f>
        <v>電卓技能検定</v>
      </c>
      <c r="F282" t="str">
        <f>区分表Ｃ!I287</f>
        <v>日本電卓技能協会</v>
      </c>
    </row>
    <row r="283" spans="3:6" x14ac:dyDescent="0.15">
      <c r="C283" s="133" t="s">
        <v>898</v>
      </c>
      <c r="D283" t="str">
        <f>TEXT(区分表Ｃ!D288,"0")&amp;TEXT(区分表Ｃ!E288,"0")&amp;TEXT(区分表Ｃ!F288,"0")&amp;TEXT(区分表Ｃ!G288,"0")</f>
        <v>9832</v>
      </c>
      <c r="E283" t="str">
        <f>区分表Ｃ!H288</f>
        <v>ビジネスマナー検定</v>
      </c>
      <c r="F283" t="str">
        <f>区分表Ｃ!I288</f>
        <v>全国検定教育振興会</v>
      </c>
    </row>
    <row r="284" spans="3:6" x14ac:dyDescent="0.15">
      <c r="C284" s="133" t="s">
        <v>898</v>
      </c>
      <c r="D284" t="str">
        <f>TEXT(区分表Ｃ!D289,"0")&amp;TEXT(区分表Ｃ!E289,"0")&amp;TEXT(区分表Ｃ!F289,"0")&amp;TEXT(区分表Ｃ!G289,"0")</f>
        <v>9960</v>
      </c>
      <c r="E284" t="str">
        <f>区分表Ｃ!H289</f>
        <v>測量技術競技会（県大会）</v>
      </c>
      <c r="F284" t="str">
        <f>区分表Ｃ!I289</f>
        <v>愛知県高等学校農業教育研究会</v>
      </c>
    </row>
    <row r="285" spans="3:6" x14ac:dyDescent="0.15">
      <c r="C285" s="133" t="s">
        <v>898</v>
      </c>
      <c r="D285" t="str">
        <f>TEXT(区分表Ｃ!D290,"0")&amp;TEXT(区分表Ｃ!E290,"0")&amp;TEXT(区分表Ｃ!F290,"0")&amp;TEXT(区分表Ｃ!G290,"0")</f>
        <v>6110</v>
      </c>
      <c r="E285" t="str">
        <f>区分表Ｃ!H290</f>
        <v>2級土木施工管理技士（学科のみ）</v>
      </c>
      <c r="F285" t="str">
        <f>区分表Ｃ!I290</f>
        <v>全国建設研修センター</v>
      </c>
    </row>
    <row r="286" spans="3:6" x14ac:dyDescent="0.15">
      <c r="C286" s="133" t="s">
        <v>898</v>
      </c>
      <c r="D286" t="str">
        <f>TEXT(区分表Ｃ!D291,"0")&amp;TEXT(区分表Ｃ!E291,"0")&amp;TEXT(区分表Ｃ!F291,"0")&amp;TEXT(区分表Ｃ!G291,"0")</f>
        <v>3302</v>
      </c>
      <c r="E286" t="str">
        <f>区分表Ｃ!H291</f>
        <v>緑・花文化の知識認定試験</v>
      </c>
      <c r="F286" t="str">
        <f>区分表Ｃ!I291</f>
        <v>（財）公園緑地管理財団</v>
      </c>
    </row>
  </sheetData>
  <sheetProtection password="CC25" sheet="1" objects="1" scenarios="1" selectLockedCells="1"/>
  <phoneticPr fontId="12"/>
  <dataValidations count="1">
    <dataValidation imeMode="halfAlpha" allowBlank="1" showInputMessage="1" showErrorMessage="1" sqref="A57:A65 A78 A98:A99" xr:uid="{00000000-0002-0000-0400-000000000000}"/>
  </dataValidation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62"/>
  <sheetViews>
    <sheetView topLeftCell="B240" workbookViewId="0">
      <selection activeCell="F177" sqref="F177:F178"/>
    </sheetView>
  </sheetViews>
  <sheetFormatPr defaultRowHeight="13.5" x14ac:dyDescent="0.15"/>
  <cols>
    <col min="1" max="1" width="9" customWidth="1"/>
    <col min="3" max="3" width="18.125" customWidth="1"/>
    <col min="6" max="6" width="49.25" customWidth="1"/>
    <col min="7" max="7" width="16.875" customWidth="1"/>
  </cols>
  <sheetData>
    <row r="2" spans="2:4" hidden="1" x14ac:dyDescent="0.15">
      <c r="B2" s="7" t="s">
        <v>649</v>
      </c>
      <c r="C2" s="7" t="s">
        <v>770</v>
      </c>
      <c r="D2" t="s">
        <v>575</v>
      </c>
    </row>
    <row r="3" spans="2:4" hidden="1" x14ac:dyDescent="0.15">
      <c r="B3" s="7" t="s">
        <v>649</v>
      </c>
      <c r="C3" s="7" t="s">
        <v>650</v>
      </c>
      <c r="D3" t="s">
        <v>15</v>
      </c>
    </row>
    <row r="4" spans="2:4" hidden="1" x14ac:dyDescent="0.15">
      <c r="B4" s="7" t="s">
        <v>649</v>
      </c>
      <c r="C4" s="7" t="s">
        <v>651</v>
      </c>
      <c r="D4" t="s">
        <v>16</v>
      </c>
    </row>
    <row r="5" spans="2:4" hidden="1" x14ac:dyDescent="0.15">
      <c r="B5" t="s">
        <v>582</v>
      </c>
      <c r="C5" s="9" t="s">
        <v>580</v>
      </c>
      <c r="D5" t="s">
        <v>17</v>
      </c>
    </row>
    <row r="6" spans="2:4" hidden="1" x14ac:dyDescent="0.15">
      <c r="B6" t="s">
        <v>582</v>
      </c>
      <c r="C6" s="6" t="s">
        <v>67</v>
      </c>
      <c r="D6" t="s">
        <v>18</v>
      </c>
    </row>
    <row r="7" spans="2:4" hidden="1" x14ac:dyDescent="0.15">
      <c r="B7" t="s">
        <v>582</v>
      </c>
      <c r="C7" s="6" t="s">
        <v>81</v>
      </c>
      <c r="D7" t="s">
        <v>19</v>
      </c>
    </row>
    <row r="8" spans="2:4" hidden="1" x14ac:dyDescent="0.15">
      <c r="B8" t="s">
        <v>582</v>
      </c>
      <c r="C8" s="9" t="s">
        <v>581</v>
      </c>
      <c r="D8" t="s">
        <v>20</v>
      </c>
    </row>
    <row r="9" spans="2:4" hidden="1" x14ac:dyDescent="0.15">
      <c r="B9" t="s">
        <v>582</v>
      </c>
      <c r="C9" s="6" t="s">
        <v>77</v>
      </c>
      <c r="D9" t="s">
        <v>21</v>
      </c>
    </row>
    <row r="10" spans="2:4" hidden="1" x14ac:dyDescent="0.15">
      <c r="B10" t="s">
        <v>582</v>
      </c>
      <c r="C10" s="6" t="s">
        <v>105</v>
      </c>
    </row>
    <row r="11" spans="2:4" hidden="1" x14ac:dyDescent="0.15">
      <c r="B11" t="s">
        <v>582</v>
      </c>
      <c r="C11" s="6" t="s">
        <v>109</v>
      </c>
    </row>
    <row r="12" spans="2:4" hidden="1" x14ac:dyDescent="0.15">
      <c r="B12" t="s">
        <v>582</v>
      </c>
      <c r="C12" s="6" t="s">
        <v>144</v>
      </c>
    </row>
    <row r="13" spans="2:4" hidden="1" x14ac:dyDescent="0.15">
      <c r="B13" t="s">
        <v>582</v>
      </c>
      <c r="C13" s="6" t="s">
        <v>148</v>
      </c>
    </row>
    <row r="14" spans="2:4" hidden="1" x14ac:dyDescent="0.15">
      <c r="B14" t="s">
        <v>582</v>
      </c>
      <c r="C14" s="6" t="s">
        <v>63</v>
      </c>
    </row>
    <row r="15" spans="2:4" hidden="1" x14ac:dyDescent="0.15">
      <c r="B15" t="s">
        <v>582</v>
      </c>
      <c r="C15" s="6" t="s">
        <v>91</v>
      </c>
    </row>
    <row r="16" spans="2:4" hidden="1" x14ac:dyDescent="0.15">
      <c r="B16" t="s">
        <v>582</v>
      </c>
      <c r="C16" s="6" t="s">
        <v>48</v>
      </c>
    </row>
    <row r="17" spans="2:3" hidden="1" x14ac:dyDescent="0.15">
      <c r="B17" t="s">
        <v>582</v>
      </c>
      <c r="C17" s="6" t="s">
        <v>62</v>
      </c>
    </row>
    <row r="18" spans="2:3" hidden="1" x14ac:dyDescent="0.15">
      <c r="B18" t="s">
        <v>582</v>
      </c>
      <c r="C18" s="6" t="s">
        <v>49</v>
      </c>
    </row>
    <row r="19" spans="2:3" hidden="1" x14ac:dyDescent="0.15">
      <c r="B19" t="s">
        <v>582</v>
      </c>
      <c r="C19" s="6" t="s">
        <v>51</v>
      </c>
    </row>
    <row r="20" spans="2:3" hidden="1" x14ac:dyDescent="0.15">
      <c r="B20" t="s">
        <v>582</v>
      </c>
      <c r="C20" s="6" t="s">
        <v>50</v>
      </c>
    </row>
    <row r="21" spans="2:3" hidden="1" x14ac:dyDescent="0.15">
      <c r="B21" t="s">
        <v>582</v>
      </c>
      <c r="C21" s="6" t="s">
        <v>147</v>
      </c>
    </row>
    <row r="22" spans="2:3" hidden="1" x14ac:dyDescent="0.15">
      <c r="B22" t="s">
        <v>582</v>
      </c>
      <c r="C22" s="6" t="s">
        <v>84</v>
      </c>
    </row>
    <row r="23" spans="2:3" hidden="1" x14ac:dyDescent="0.15">
      <c r="B23" t="s">
        <v>582</v>
      </c>
      <c r="C23" s="6" t="s">
        <v>57</v>
      </c>
    </row>
    <row r="24" spans="2:3" hidden="1" x14ac:dyDescent="0.15">
      <c r="B24" t="s">
        <v>582</v>
      </c>
      <c r="C24" s="6" t="s">
        <v>113</v>
      </c>
    </row>
    <row r="25" spans="2:3" hidden="1" x14ac:dyDescent="0.15">
      <c r="B25" t="s">
        <v>582</v>
      </c>
      <c r="C25" s="6" t="s">
        <v>23</v>
      </c>
    </row>
    <row r="26" spans="2:3" hidden="1" x14ac:dyDescent="0.15">
      <c r="B26" t="s">
        <v>582</v>
      </c>
      <c r="C26" s="6" t="s">
        <v>90</v>
      </c>
    </row>
    <row r="27" spans="2:3" hidden="1" x14ac:dyDescent="0.15">
      <c r="B27" t="s">
        <v>582</v>
      </c>
      <c r="C27" s="6" t="s">
        <v>45</v>
      </c>
    </row>
    <row r="28" spans="2:3" hidden="1" x14ac:dyDescent="0.15">
      <c r="B28" t="s">
        <v>582</v>
      </c>
      <c r="C28" s="6" t="s">
        <v>46</v>
      </c>
    </row>
    <row r="29" spans="2:3" hidden="1" x14ac:dyDescent="0.15">
      <c r="B29" t="s">
        <v>582</v>
      </c>
      <c r="C29" s="6" t="s">
        <v>100</v>
      </c>
    </row>
    <row r="30" spans="2:3" hidden="1" x14ac:dyDescent="0.15">
      <c r="B30" t="s">
        <v>582</v>
      </c>
      <c r="C30" s="6" t="s">
        <v>101</v>
      </c>
    </row>
    <row r="31" spans="2:3" hidden="1" x14ac:dyDescent="0.15">
      <c r="B31" t="s">
        <v>582</v>
      </c>
      <c r="C31" s="9" t="s">
        <v>756</v>
      </c>
    </row>
    <row r="32" spans="2:3" hidden="1" x14ac:dyDescent="0.15">
      <c r="B32" t="s">
        <v>582</v>
      </c>
      <c r="C32" s="9" t="s">
        <v>757</v>
      </c>
    </row>
    <row r="33" spans="2:3" hidden="1" x14ac:dyDescent="0.15">
      <c r="B33" t="s">
        <v>582</v>
      </c>
      <c r="C33" s="6" t="s">
        <v>145</v>
      </c>
    </row>
    <row r="34" spans="2:3" hidden="1" x14ac:dyDescent="0.15">
      <c r="B34" t="s">
        <v>582</v>
      </c>
      <c r="C34" s="6" t="s">
        <v>47</v>
      </c>
    </row>
    <row r="35" spans="2:3" hidden="1" x14ac:dyDescent="0.15">
      <c r="B35" t="s">
        <v>582</v>
      </c>
      <c r="C35" s="6" t="s">
        <v>149</v>
      </c>
    </row>
    <row r="36" spans="2:3" hidden="1" x14ac:dyDescent="0.15">
      <c r="B36" t="s">
        <v>582</v>
      </c>
      <c r="C36" s="6" t="s">
        <v>110</v>
      </c>
    </row>
    <row r="37" spans="2:3" hidden="1" x14ac:dyDescent="0.15">
      <c r="B37" t="s">
        <v>582</v>
      </c>
      <c r="C37" s="6" t="s">
        <v>58</v>
      </c>
    </row>
    <row r="38" spans="2:3" hidden="1" x14ac:dyDescent="0.15">
      <c r="B38" t="s">
        <v>582</v>
      </c>
      <c r="C38" s="9" t="s">
        <v>758</v>
      </c>
    </row>
    <row r="39" spans="2:3" hidden="1" x14ac:dyDescent="0.15">
      <c r="B39" t="s">
        <v>582</v>
      </c>
      <c r="C39" s="9" t="s">
        <v>755</v>
      </c>
    </row>
    <row r="40" spans="2:3" hidden="1" x14ac:dyDescent="0.15">
      <c r="B40" t="s">
        <v>582</v>
      </c>
      <c r="C40" s="6" t="s">
        <v>70</v>
      </c>
    </row>
    <row r="41" spans="2:3" hidden="1" x14ac:dyDescent="0.15"/>
    <row r="42" spans="2:3" hidden="1" x14ac:dyDescent="0.15"/>
    <row r="43" spans="2:3" hidden="1" x14ac:dyDescent="0.15"/>
    <row r="44" spans="2:3" hidden="1" x14ac:dyDescent="0.15"/>
    <row r="45" spans="2:3" hidden="1" x14ac:dyDescent="0.15"/>
    <row r="46" spans="2:3" hidden="1" x14ac:dyDescent="0.15"/>
    <row r="47" spans="2:3" hidden="1" x14ac:dyDescent="0.15"/>
    <row r="48" spans="2:3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spans="1:8" hidden="1" x14ac:dyDescent="0.15"/>
    <row r="98" spans="1:8" hidden="1" x14ac:dyDescent="0.15"/>
    <row r="99" spans="1:8" hidden="1" x14ac:dyDescent="0.15"/>
    <row r="100" spans="1:8" hidden="1" x14ac:dyDescent="0.15"/>
    <row r="101" spans="1:8" hidden="1" x14ac:dyDescent="0.15"/>
    <row r="103" spans="1:8" x14ac:dyDescent="0.15">
      <c r="E103" t="s">
        <v>8</v>
      </c>
      <c r="F103" s="7" t="s">
        <v>653</v>
      </c>
      <c r="G103" s="4" t="s">
        <v>12</v>
      </c>
      <c r="H103" s="4" t="s">
        <v>13</v>
      </c>
    </row>
    <row r="104" spans="1:8" x14ac:dyDescent="0.15">
      <c r="A104" s="24"/>
      <c r="B104" s="9"/>
      <c r="C104" s="6"/>
      <c r="E104" s="8" t="s">
        <v>588</v>
      </c>
      <c r="F104" s="8" t="s">
        <v>33</v>
      </c>
      <c r="G104" s="22" t="s">
        <v>882</v>
      </c>
      <c r="H104" s="22" t="s">
        <v>882</v>
      </c>
    </row>
    <row r="105" spans="1:8" x14ac:dyDescent="0.15">
      <c r="A105" s="24"/>
      <c r="B105" s="9"/>
      <c r="C105" s="6"/>
      <c r="E105" s="8" t="s">
        <v>588</v>
      </c>
      <c r="F105" s="8" t="s">
        <v>33</v>
      </c>
      <c r="G105" s="22" t="s">
        <v>883</v>
      </c>
      <c r="H105" s="22" t="s">
        <v>883</v>
      </c>
    </row>
    <row r="106" spans="1:8" x14ac:dyDescent="0.15">
      <c r="A106" s="24"/>
      <c r="B106" s="9"/>
      <c r="C106" s="6"/>
      <c r="E106" s="8" t="s">
        <v>588</v>
      </c>
      <c r="F106" s="8" t="s">
        <v>33</v>
      </c>
      <c r="G106" s="22" t="s">
        <v>884</v>
      </c>
      <c r="H106" s="22" t="s">
        <v>884</v>
      </c>
    </row>
    <row r="107" spans="1:8" x14ac:dyDescent="0.15">
      <c r="A107" s="24"/>
      <c r="B107" s="9"/>
      <c r="C107" s="6"/>
      <c r="E107" s="8" t="s">
        <v>588</v>
      </c>
      <c r="F107" s="8" t="s">
        <v>33</v>
      </c>
      <c r="G107" s="8" t="s">
        <v>23</v>
      </c>
      <c r="H107" s="8" t="s">
        <v>23</v>
      </c>
    </row>
    <row r="108" spans="1:8" x14ac:dyDescent="0.15">
      <c r="A108" s="24"/>
      <c r="B108" s="9"/>
      <c r="C108" s="6"/>
      <c r="E108" t="s">
        <v>589</v>
      </c>
      <c r="F108" s="6" t="s">
        <v>44</v>
      </c>
      <c r="G108" s="9" t="s">
        <v>652</v>
      </c>
      <c r="H108" s="9" t="s">
        <v>652</v>
      </c>
    </row>
    <row r="109" spans="1:8" x14ac:dyDescent="0.15">
      <c r="A109" s="24"/>
      <c r="B109" s="9"/>
      <c r="C109" s="6"/>
      <c r="E109" t="s">
        <v>589</v>
      </c>
      <c r="F109" s="6" t="s">
        <v>44</v>
      </c>
      <c r="G109" s="6" t="s">
        <v>45</v>
      </c>
      <c r="H109" t="s">
        <v>15</v>
      </c>
    </row>
    <row r="110" spans="1:8" x14ac:dyDescent="0.15">
      <c r="A110" s="24"/>
      <c r="B110" s="9"/>
      <c r="C110" s="6"/>
      <c r="E110" t="s">
        <v>589</v>
      </c>
      <c r="F110" s="6" t="s">
        <v>44</v>
      </c>
      <c r="G110" s="6" t="s">
        <v>46</v>
      </c>
      <c r="H110" t="s">
        <v>16</v>
      </c>
    </row>
    <row r="111" spans="1:8" x14ac:dyDescent="0.15">
      <c r="A111" s="24"/>
      <c r="B111" s="9"/>
      <c r="C111" s="6"/>
      <c r="E111" t="s">
        <v>589</v>
      </c>
      <c r="F111" s="6" t="s">
        <v>44</v>
      </c>
      <c r="G111" s="6" t="s">
        <v>47</v>
      </c>
      <c r="H111" t="s">
        <v>17</v>
      </c>
    </row>
    <row r="112" spans="1:8" x14ac:dyDescent="0.15">
      <c r="A112" s="24"/>
      <c r="B112" s="9"/>
      <c r="C112" s="6"/>
      <c r="E112" t="s">
        <v>589</v>
      </c>
      <c r="F112" s="6" t="s">
        <v>44</v>
      </c>
      <c r="G112" s="6" t="s">
        <v>48</v>
      </c>
      <c r="H112" t="s">
        <v>18</v>
      </c>
    </row>
    <row r="113" spans="1:8" x14ac:dyDescent="0.15">
      <c r="A113" s="24"/>
      <c r="B113" s="9"/>
      <c r="C113" s="6"/>
      <c r="E113" t="s">
        <v>589</v>
      </c>
      <c r="F113" s="6" t="s">
        <v>44</v>
      </c>
      <c r="G113" s="6" t="s">
        <v>49</v>
      </c>
      <c r="H113" t="s">
        <v>19</v>
      </c>
    </row>
    <row r="114" spans="1:8" x14ac:dyDescent="0.15">
      <c r="A114" s="24"/>
      <c r="B114" s="9"/>
      <c r="C114" s="6"/>
      <c r="E114" t="s">
        <v>589</v>
      </c>
      <c r="F114" s="6" t="s">
        <v>44</v>
      </c>
      <c r="G114" s="6" t="s">
        <v>50</v>
      </c>
      <c r="H114" t="s">
        <v>20</v>
      </c>
    </row>
    <row r="115" spans="1:8" x14ac:dyDescent="0.15">
      <c r="A115" s="24"/>
      <c r="B115" s="9"/>
      <c r="C115" s="6"/>
      <c r="E115" t="s">
        <v>589</v>
      </c>
      <c r="F115" s="6" t="s">
        <v>44</v>
      </c>
      <c r="G115" s="9" t="s">
        <v>1066</v>
      </c>
      <c r="H115" t="s">
        <v>21</v>
      </c>
    </row>
    <row r="116" spans="1:8" x14ac:dyDescent="0.15">
      <c r="A116" s="24"/>
      <c r="B116" s="9"/>
      <c r="C116" s="6"/>
      <c r="E116" s="8" t="s">
        <v>590</v>
      </c>
      <c r="F116" s="8" t="s">
        <v>52</v>
      </c>
      <c r="G116" s="22" t="s">
        <v>652</v>
      </c>
      <c r="H116" s="22" t="s">
        <v>652</v>
      </c>
    </row>
    <row r="117" spans="1:8" x14ac:dyDescent="0.15">
      <c r="A117" s="24"/>
      <c r="B117" s="9"/>
      <c r="C117" s="6"/>
      <c r="E117" s="8" t="s">
        <v>590</v>
      </c>
      <c r="F117" s="8" t="s">
        <v>52</v>
      </c>
      <c r="G117" s="8" t="s">
        <v>45</v>
      </c>
      <c r="H117" s="8" t="s">
        <v>15</v>
      </c>
    </row>
    <row r="118" spans="1:8" x14ac:dyDescent="0.15">
      <c r="A118" s="6"/>
      <c r="B118" s="6"/>
      <c r="C118" s="6"/>
      <c r="E118" s="8" t="s">
        <v>590</v>
      </c>
      <c r="F118" s="8" t="s">
        <v>52</v>
      </c>
      <c r="G118" s="8" t="s">
        <v>46</v>
      </c>
      <c r="H118" s="8" t="s">
        <v>16</v>
      </c>
    </row>
    <row r="119" spans="1:8" x14ac:dyDescent="0.15">
      <c r="A119" s="6"/>
      <c r="B119" s="6"/>
      <c r="C119" s="6"/>
      <c r="E119" s="8" t="s">
        <v>590</v>
      </c>
      <c r="F119" s="8" t="s">
        <v>52</v>
      </c>
      <c r="G119" s="8" t="s">
        <v>47</v>
      </c>
      <c r="H119" s="8" t="s">
        <v>17</v>
      </c>
    </row>
    <row r="120" spans="1:8" x14ac:dyDescent="0.15">
      <c r="A120" s="6"/>
      <c r="B120" s="6"/>
      <c r="C120" s="6"/>
      <c r="E120" s="8" t="s">
        <v>590</v>
      </c>
      <c r="F120" s="8" t="s">
        <v>52</v>
      </c>
      <c r="G120" s="8" t="s">
        <v>48</v>
      </c>
      <c r="H120" s="8" t="s">
        <v>18</v>
      </c>
    </row>
    <row r="121" spans="1:8" x14ac:dyDescent="0.15">
      <c r="A121" s="6"/>
      <c r="B121" s="6"/>
      <c r="C121" s="6"/>
      <c r="E121" s="8" t="s">
        <v>590</v>
      </c>
      <c r="F121" s="8" t="s">
        <v>52</v>
      </c>
      <c r="G121" s="8" t="s">
        <v>49</v>
      </c>
      <c r="H121" s="8" t="s">
        <v>19</v>
      </c>
    </row>
    <row r="122" spans="1:8" x14ac:dyDescent="0.15">
      <c r="A122" s="6"/>
      <c r="B122" s="6"/>
      <c r="C122" s="6"/>
      <c r="E122" s="8" t="s">
        <v>590</v>
      </c>
      <c r="F122" s="8" t="s">
        <v>52</v>
      </c>
      <c r="G122" s="8" t="s">
        <v>50</v>
      </c>
      <c r="H122" s="8" t="s">
        <v>20</v>
      </c>
    </row>
    <row r="123" spans="1:8" x14ac:dyDescent="0.15">
      <c r="A123" s="6"/>
      <c r="B123" s="6"/>
      <c r="C123" s="6"/>
      <c r="E123" s="8" t="s">
        <v>590</v>
      </c>
      <c r="F123" s="8" t="s">
        <v>52</v>
      </c>
      <c r="G123" s="8" t="s">
        <v>1066</v>
      </c>
      <c r="H123" s="8" t="s">
        <v>21</v>
      </c>
    </row>
    <row r="124" spans="1:8" x14ac:dyDescent="0.15">
      <c r="A124" s="6"/>
      <c r="B124" s="6"/>
      <c r="C124" s="6"/>
      <c r="E124" t="s">
        <v>591</v>
      </c>
      <c r="F124" s="6" t="s">
        <v>53</v>
      </c>
      <c r="G124" s="9" t="s">
        <v>652</v>
      </c>
      <c r="H124" s="7" t="s">
        <v>652</v>
      </c>
    </row>
    <row r="125" spans="1:8" x14ac:dyDescent="0.15">
      <c r="A125" s="6"/>
      <c r="B125" s="6"/>
      <c r="C125" s="6"/>
      <c r="E125" t="s">
        <v>591</v>
      </c>
      <c r="F125" s="6" t="s">
        <v>53</v>
      </c>
      <c r="G125" s="6" t="s">
        <v>45</v>
      </c>
      <c r="H125" t="s">
        <v>15</v>
      </c>
    </row>
    <row r="126" spans="1:8" x14ac:dyDescent="0.15">
      <c r="A126" s="6"/>
      <c r="B126" s="6"/>
      <c r="C126" s="6"/>
      <c r="E126" t="s">
        <v>591</v>
      </c>
      <c r="F126" s="6" t="s">
        <v>53</v>
      </c>
      <c r="G126" s="6" t="s">
        <v>46</v>
      </c>
      <c r="H126" t="s">
        <v>16</v>
      </c>
    </row>
    <row r="127" spans="1:8" x14ac:dyDescent="0.15">
      <c r="A127" s="6"/>
      <c r="B127" s="6"/>
      <c r="C127" s="6"/>
      <c r="E127" t="s">
        <v>591</v>
      </c>
      <c r="F127" s="6" t="s">
        <v>53</v>
      </c>
      <c r="G127" s="6" t="s">
        <v>48</v>
      </c>
      <c r="H127" t="s">
        <v>18</v>
      </c>
    </row>
    <row r="128" spans="1:8" x14ac:dyDescent="0.15">
      <c r="A128" s="6"/>
      <c r="B128" s="6"/>
      <c r="C128" s="6"/>
      <c r="E128" t="s">
        <v>591</v>
      </c>
      <c r="F128" s="6" t="s">
        <v>53</v>
      </c>
      <c r="G128" s="6" t="s">
        <v>49</v>
      </c>
      <c r="H128" t="s">
        <v>19</v>
      </c>
    </row>
    <row r="129" spans="1:8" x14ac:dyDescent="0.15">
      <c r="A129" s="6"/>
      <c r="B129" s="6"/>
      <c r="C129" s="6"/>
      <c r="E129" t="s">
        <v>591</v>
      </c>
      <c r="F129" s="6" t="s">
        <v>53</v>
      </c>
      <c r="G129" s="6" t="s">
        <v>50</v>
      </c>
      <c r="H129" t="s">
        <v>20</v>
      </c>
    </row>
    <row r="130" spans="1:8" x14ac:dyDescent="0.15">
      <c r="A130" s="6"/>
      <c r="B130" s="6"/>
      <c r="C130" s="6"/>
      <c r="E130" t="s">
        <v>591</v>
      </c>
      <c r="F130" s="6" t="s">
        <v>53</v>
      </c>
      <c r="G130" s="6" t="s">
        <v>1066</v>
      </c>
      <c r="H130" t="s">
        <v>21</v>
      </c>
    </row>
    <row r="131" spans="1:8" x14ac:dyDescent="0.15">
      <c r="A131" s="6"/>
      <c r="B131" s="6"/>
      <c r="C131" s="6"/>
      <c r="E131" s="8" t="s">
        <v>592</v>
      </c>
      <c r="F131" s="8" t="s">
        <v>55</v>
      </c>
      <c r="G131" s="22" t="s">
        <v>652</v>
      </c>
      <c r="H131" s="22" t="s">
        <v>652</v>
      </c>
    </row>
    <row r="132" spans="1:8" x14ac:dyDescent="0.15">
      <c r="A132" s="6"/>
      <c r="B132" s="6"/>
      <c r="C132" s="6"/>
      <c r="E132" s="8" t="s">
        <v>592</v>
      </c>
      <c r="F132" s="8" t="s">
        <v>55</v>
      </c>
      <c r="G132" s="8" t="s">
        <v>45</v>
      </c>
      <c r="H132" s="8" t="s">
        <v>15</v>
      </c>
    </row>
    <row r="133" spans="1:8" x14ac:dyDescent="0.15">
      <c r="A133" s="6"/>
      <c r="B133" s="6"/>
      <c r="C133" s="6"/>
      <c r="E133" s="8" t="s">
        <v>592</v>
      </c>
      <c r="F133" s="8" t="s">
        <v>55</v>
      </c>
      <c r="G133" s="8" t="s">
        <v>46</v>
      </c>
      <c r="H133" s="8" t="s">
        <v>16</v>
      </c>
    </row>
    <row r="134" spans="1:8" x14ac:dyDescent="0.15">
      <c r="A134" s="6"/>
      <c r="B134" s="6"/>
      <c r="C134" s="6"/>
      <c r="E134" s="8" t="s">
        <v>592</v>
      </c>
      <c r="F134" s="8" t="s">
        <v>55</v>
      </c>
      <c r="G134" s="8" t="s">
        <v>48</v>
      </c>
      <c r="H134" s="8" t="s">
        <v>18</v>
      </c>
    </row>
    <row r="135" spans="1:8" x14ac:dyDescent="0.15">
      <c r="A135" s="6"/>
      <c r="B135" s="6"/>
      <c r="C135" s="6"/>
      <c r="E135" s="8" t="s">
        <v>592</v>
      </c>
      <c r="F135" s="8" t="s">
        <v>55</v>
      </c>
      <c r="G135" s="8" t="s">
        <v>49</v>
      </c>
      <c r="H135" s="8" t="s">
        <v>19</v>
      </c>
    </row>
    <row r="136" spans="1:8" x14ac:dyDescent="0.15">
      <c r="E136" s="8" t="s">
        <v>592</v>
      </c>
      <c r="F136" s="8" t="s">
        <v>55</v>
      </c>
      <c r="G136" s="8" t="s">
        <v>50</v>
      </c>
      <c r="H136" s="8" t="s">
        <v>20</v>
      </c>
    </row>
    <row r="137" spans="1:8" x14ac:dyDescent="0.15">
      <c r="E137" s="8" t="s">
        <v>592</v>
      </c>
      <c r="F137" s="8" t="s">
        <v>55</v>
      </c>
      <c r="G137" s="8" t="s">
        <v>1066</v>
      </c>
      <c r="H137" s="8" t="s">
        <v>21</v>
      </c>
    </row>
    <row r="138" spans="1:8" x14ac:dyDescent="0.15">
      <c r="E138" t="s">
        <v>593</v>
      </c>
      <c r="F138" s="6" t="s">
        <v>56</v>
      </c>
      <c r="G138" t="s">
        <v>652</v>
      </c>
      <c r="H138" t="s">
        <v>652</v>
      </c>
    </row>
    <row r="139" spans="1:8" x14ac:dyDescent="0.15">
      <c r="E139" t="s">
        <v>593</v>
      </c>
      <c r="F139" s="6" t="s">
        <v>56</v>
      </c>
      <c r="G139" s="6" t="s">
        <v>57</v>
      </c>
      <c r="H139" t="s">
        <v>15</v>
      </c>
    </row>
    <row r="140" spans="1:8" x14ac:dyDescent="0.15">
      <c r="E140" t="s">
        <v>593</v>
      </c>
      <c r="F140" s="6" t="s">
        <v>56</v>
      </c>
      <c r="G140" s="6" t="s">
        <v>58</v>
      </c>
      <c r="H140" t="s">
        <v>17</v>
      </c>
    </row>
    <row r="141" spans="1:8" x14ac:dyDescent="0.15">
      <c r="E141" s="8" t="s">
        <v>594</v>
      </c>
      <c r="F141" s="8" t="s">
        <v>59</v>
      </c>
      <c r="G141" s="22" t="s">
        <v>652</v>
      </c>
      <c r="H141" s="22" t="s">
        <v>652</v>
      </c>
    </row>
    <row r="142" spans="1:8" x14ac:dyDescent="0.15">
      <c r="E142" s="8" t="s">
        <v>594</v>
      </c>
      <c r="F142" s="8" t="s">
        <v>59</v>
      </c>
      <c r="G142" s="8" t="s">
        <v>45</v>
      </c>
      <c r="H142" s="8" t="s">
        <v>15</v>
      </c>
    </row>
    <row r="143" spans="1:8" x14ac:dyDescent="0.15">
      <c r="E143" s="8" t="s">
        <v>594</v>
      </c>
      <c r="F143" s="8" t="s">
        <v>59</v>
      </c>
      <c r="G143" s="22" t="s">
        <v>759</v>
      </c>
      <c r="H143" s="8" t="s">
        <v>17</v>
      </c>
    </row>
    <row r="144" spans="1:8" x14ac:dyDescent="0.15">
      <c r="E144" s="8" t="s">
        <v>594</v>
      </c>
      <c r="F144" s="8" t="s">
        <v>59</v>
      </c>
      <c r="G144" s="22" t="s">
        <v>760</v>
      </c>
      <c r="H144" s="8" t="s">
        <v>17</v>
      </c>
    </row>
    <row r="145" spans="5:8" x14ac:dyDescent="0.15">
      <c r="E145" s="8" t="s">
        <v>594</v>
      </c>
      <c r="F145" s="8" t="s">
        <v>59</v>
      </c>
      <c r="G145" s="22" t="s">
        <v>761</v>
      </c>
      <c r="H145" s="8" t="s">
        <v>18</v>
      </c>
    </row>
    <row r="146" spans="5:8" x14ac:dyDescent="0.15">
      <c r="E146" s="8" t="s">
        <v>594</v>
      </c>
      <c r="F146" s="8" t="s">
        <v>59</v>
      </c>
      <c r="G146" s="22" t="s">
        <v>762</v>
      </c>
      <c r="H146" s="8" t="s">
        <v>18</v>
      </c>
    </row>
    <row r="147" spans="5:8" x14ac:dyDescent="0.15">
      <c r="E147" s="8" t="s">
        <v>594</v>
      </c>
      <c r="F147" s="8" t="s">
        <v>59</v>
      </c>
      <c r="G147" s="8" t="s">
        <v>62</v>
      </c>
      <c r="H147" s="8" t="s">
        <v>19</v>
      </c>
    </row>
    <row r="148" spans="5:8" x14ac:dyDescent="0.15">
      <c r="E148" s="8" t="s">
        <v>594</v>
      </c>
      <c r="F148" s="8" t="s">
        <v>59</v>
      </c>
      <c r="G148" s="8" t="s">
        <v>63</v>
      </c>
      <c r="H148" s="8" t="s">
        <v>20</v>
      </c>
    </row>
    <row r="149" spans="5:8" x14ac:dyDescent="0.15">
      <c r="E149" t="s">
        <v>595</v>
      </c>
      <c r="F149" s="6" t="s">
        <v>64</v>
      </c>
      <c r="G149" s="9" t="s">
        <v>580</v>
      </c>
      <c r="H149" t="s">
        <v>17</v>
      </c>
    </row>
    <row r="150" spans="5:8" x14ac:dyDescent="0.15">
      <c r="E150" t="s">
        <v>595</v>
      </c>
      <c r="F150" s="6" t="s">
        <v>64</v>
      </c>
      <c r="G150" s="6" t="s">
        <v>67</v>
      </c>
      <c r="H150" t="s">
        <v>18</v>
      </c>
    </row>
    <row r="151" spans="5:8" x14ac:dyDescent="0.15">
      <c r="E151" t="s">
        <v>595</v>
      </c>
      <c r="F151" s="6" t="s">
        <v>64</v>
      </c>
      <c r="G151" s="9" t="s">
        <v>581</v>
      </c>
      <c r="H151" t="s">
        <v>20</v>
      </c>
    </row>
    <row r="152" spans="5:8" x14ac:dyDescent="0.15">
      <c r="E152" s="8" t="s">
        <v>596</v>
      </c>
      <c r="F152" s="8" t="s">
        <v>69</v>
      </c>
      <c r="G152" s="8" t="s">
        <v>70</v>
      </c>
      <c r="H152" s="8" t="s">
        <v>21</v>
      </c>
    </row>
    <row r="153" spans="5:8" x14ac:dyDescent="0.15">
      <c r="E153" t="s">
        <v>597</v>
      </c>
      <c r="F153" s="6" t="s">
        <v>71</v>
      </c>
      <c r="G153" s="6" t="s">
        <v>67</v>
      </c>
      <c r="H153" t="s">
        <v>16</v>
      </c>
    </row>
    <row r="154" spans="5:8" x14ac:dyDescent="0.15">
      <c r="E154" t="s">
        <v>597</v>
      </c>
      <c r="F154" s="6" t="s">
        <v>71</v>
      </c>
      <c r="G154" s="9" t="s">
        <v>581</v>
      </c>
      <c r="H154" t="s">
        <v>18</v>
      </c>
    </row>
    <row r="155" spans="5:8" x14ac:dyDescent="0.15">
      <c r="E155" s="8" t="s">
        <v>598</v>
      </c>
      <c r="F155" s="22" t="s">
        <v>801</v>
      </c>
      <c r="G155" s="22" t="s">
        <v>580</v>
      </c>
      <c r="H155" s="8" t="s">
        <v>17</v>
      </c>
    </row>
    <row r="156" spans="5:8" x14ac:dyDescent="0.15">
      <c r="E156" s="8" t="s">
        <v>598</v>
      </c>
      <c r="F156" s="22" t="s">
        <v>801</v>
      </c>
      <c r="G156" s="8" t="s">
        <v>67</v>
      </c>
      <c r="H156" s="22" t="s">
        <v>1008</v>
      </c>
    </row>
    <row r="157" spans="5:8" x14ac:dyDescent="0.15">
      <c r="E157" s="8" t="s">
        <v>598</v>
      </c>
      <c r="F157" s="22" t="s">
        <v>801</v>
      </c>
      <c r="G157" s="22" t="s">
        <v>581</v>
      </c>
      <c r="H157" s="8" t="s">
        <v>19</v>
      </c>
    </row>
    <row r="158" spans="5:8" x14ac:dyDescent="0.15">
      <c r="E158" s="8" t="s">
        <v>598</v>
      </c>
      <c r="F158" s="22" t="s">
        <v>801</v>
      </c>
      <c r="G158" s="22" t="s">
        <v>746</v>
      </c>
      <c r="H158" s="8" t="s">
        <v>20</v>
      </c>
    </row>
    <row r="159" spans="5:8" x14ac:dyDescent="0.15">
      <c r="E159" t="s">
        <v>599</v>
      </c>
      <c r="F159" s="6" t="s">
        <v>73</v>
      </c>
      <c r="G159" s="6" t="s">
        <v>23</v>
      </c>
      <c r="H159" t="s">
        <v>19</v>
      </c>
    </row>
    <row r="160" spans="5:8" x14ac:dyDescent="0.15">
      <c r="E160" s="8" t="s">
        <v>600</v>
      </c>
      <c r="F160" s="8" t="s">
        <v>74</v>
      </c>
      <c r="G160" s="22" t="s">
        <v>581</v>
      </c>
      <c r="H160" s="8" t="s">
        <v>18</v>
      </c>
    </row>
    <row r="161" spans="5:9" x14ac:dyDescent="0.15">
      <c r="E161" t="s">
        <v>601</v>
      </c>
      <c r="F161" s="6" t="s">
        <v>75</v>
      </c>
      <c r="G161" s="6" t="s">
        <v>67</v>
      </c>
      <c r="H161" t="s">
        <v>17</v>
      </c>
    </row>
    <row r="162" spans="5:9" x14ac:dyDescent="0.15">
      <c r="E162" t="s">
        <v>601</v>
      </c>
      <c r="F162" s="6" t="s">
        <v>75</v>
      </c>
      <c r="G162" s="9" t="s">
        <v>581</v>
      </c>
      <c r="H162" t="s">
        <v>19</v>
      </c>
    </row>
    <row r="163" spans="5:9" x14ac:dyDescent="0.15">
      <c r="E163" s="8" t="s">
        <v>602</v>
      </c>
      <c r="F163" s="8" t="s">
        <v>76</v>
      </c>
      <c r="G163" s="8" t="s">
        <v>77</v>
      </c>
      <c r="H163" s="8" t="s">
        <v>17</v>
      </c>
    </row>
    <row r="164" spans="5:9" x14ac:dyDescent="0.15">
      <c r="E164" t="s">
        <v>603</v>
      </c>
      <c r="F164" s="6" t="s">
        <v>78</v>
      </c>
      <c r="G164" s="6" t="s">
        <v>67</v>
      </c>
      <c r="H164" t="s">
        <v>17</v>
      </c>
    </row>
    <row r="165" spans="5:9" x14ac:dyDescent="0.15">
      <c r="E165" t="s">
        <v>603</v>
      </c>
      <c r="F165" s="6" t="s">
        <v>78</v>
      </c>
      <c r="G165" s="9" t="s">
        <v>581</v>
      </c>
      <c r="H165" t="s">
        <v>19</v>
      </c>
      <c r="I165" s="7"/>
    </row>
    <row r="166" spans="5:9" x14ac:dyDescent="0.15">
      <c r="E166" s="8" t="s">
        <v>604</v>
      </c>
      <c r="F166" s="8" t="s">
        <v>79</v>
      </c>
      <c r="G166" s="8" t="s">
        <v>81</v>
      </c>
      <c r="H166" s="8" t="s">
        <v>17</v>
      </c>
    </row>
    <row r="167" spans="5:9" x14ac:dyDescent="0.15">
      <c r="E167" s="8" t="s">
        <v>604</v>
      </c>
      <c r="F167" s="8" t="s">
        <v>79</v>
      </c>
      <c r="G167" s="22" t="s">
        <v>581</v>
      </c>
      <c r="H167" s="8" t="s">
        <v>19</v>
      </c>
    </row>
    <row r="168" spans="5:9" x14ac:dyDescent="0.15">
      <c r="E168" t="s">
        <v>605</v>
      </c>
      <c r="F168" t="s">
        <v>82</v>
      </c>
      <c r="G168" s="6" t="s">
        <v>81</v>
      </c>
      <c r="H168" t="s">
        <v>17</v>
      </c>
    </row>
    <row r="169" spans="5:9" x14ac:dyDescent="0.15">
      <c r="E169" t="s">
        <v>605</v>
      </c>
      <c r="F169" t="s">
        <v>82</v>
      </c>
      <c r="G169" s="9" t="s">
        <v>581</v>
      </c>
      <c r="H169" t="s">
        <v>19</v>
      </c>
    </row>
    <row r="170" spans="5:9" x14ac:dyDescent="0.15">
      <c r="E170" s="8" t="s">
        <v>606</v>
      </c>
      <c r="F170" s="22" t="s">
        <v>809</v>
      </c>
      <c r="G170" s="8" t="s">
        <v>84</v>
      </c>
      <c r="H170" s="22" t="s">
        <v>827</v>
      </c>
    </row>
    <row r="171" spans="5:9" x14ac:dyDescent="0.15">
      <c r="E171" t="s">
        <v>607</v>
      </c>
      <c r="F171" s="7" t="s">
        <v>807</v>
      </c>
      <c r="G171" s="9" t="s">
        <v>805</v>
      </c>
      <c r="H171" s="7" t="s">
        <v>839</v>
      </c>
    </row>
    <row r="172" spans="5:9" x14ac:dyDescent="0.15">
      <c r="E172" t="s">
        <v>607</v>
      </c>
      <c r="F172" s="7" t="s">
        <v>807</v>
      </c>
      <c r="G172" s="22" t="s">
        <v>806</v>
      </c>
      <c r="H172" s="7" t="s">
        <v>840</v>
      </c>
    </row>
    <row r="173" spans="5:9" x14ac:dyDescent="0.15">
      <c r="E173" t="s">
        <v>608</v>
      </c>
      <c r="F173" t="s">
        <v>87</v>
      </c>
      <c r="G173" s="6" t="s">
        <v>84</v>
      </c>
      <c r="H173" t="s">
        <v>21</v>
      </c>
    </row>
    <row r="174" spans="5:9" x14ac:dyDescent="0.15">
      <c r="E174" s="8" t="s">
        <v>609</v>
      </c>
      <c r="F174" s="22" t="s">
        <v>838</v>
      </c>
      <c r="G174" s="22" t="s">
        <v>837</v>
      </c>
      <c r="H174" s="22" t="s">
        <v>828</v>
      </c>
    </row>
    <row r="175" spans="5:9" x14ac:dyDescent="0.15">
      <c r="E175" s="8" t="s">
        <v>609</v>
      </c>
      <c r="F175" s="22" t="s">
        <v>838</v>
      </c>
      <c r="G175" s="22" t="s">
        <v>836</v>
      </c>
      <c r="H175" s="8" t="s">
        <v>20</v>
      </c>
    </row>
    <row r="176" spans="5:9" x14ac:dyDescent="0.15">
      <c r="E176" t="s">
        <v>610</v>
      </c>
      <c r="F176" t="s">
        <v>88</v>
      </c>
      <c r="G176" s="9" t="s">
        <v>1119</v>
      </c>
      <c r="H176" t="s">
        <v>21</v>
      </c>
    </row>
    <row r="177" spans="5:8" x14ac:dyDescent="0.15">
      <c r="E177" s="8" t="s">
        <v>611</v>
      </c>
      <c r="F177" s="8" t="s">
        <v>89</v>
      </c>
      <c r="G177" s="8" t="s">
        <v>90</v>
      </c>
      <c r="H177" s="8" t="s">
        <v>18</v>
      </c>
    </row>
    <row r="178" spans="5:8" x14ac:dyDescent="0.15">
      <c r="E178" s="8" t="s">
        <v>611</v>
      </c>
      <c r="F178" s="8" t="s">
        <v>89</v>
      </c>
      <c r="G178" s="8" t="s">
        <v>91</v>
      </c>
      <c r="H178" s="8" t="s">
        <v>20</v>
      </c>
    </row>
    <row r="179" spans="5:8" x14ac:dyDescent="0.15">
      <c r="E179" t="s">
        <v>612</v>
      </c>
      <c r="F179" t="s">
        <v>92</v>
      </c>
      <c r="G179" s="6" t="s">
        <v>84</v>
      </c>
      <c r="H179" t="s">
        <v>20</v>
      </c>
    </row>
    <row r="180" spans="5:8" x14ac:dyDescent="0.15">
      <c r="E180" s="8" t="s">
        <v>613</v>
      </c>
      <c r="F180" s="8" t="s">
        <v>94</v>
      </c>
      <c r="G180" s="8" t="s">
        <v>81</v>
      </c>
      <c r="H180" s="8" t="s">
        <v>16</v>
      </c>
    </row>
    <row r="181" spans="5:8" x14ac:dyDescent="0.15">
      <c r="E181" s="8" t="s">
        <v>613</v>
      </c>
      <c r="F181" s="8" t="s">
        <v>94</v>
      </c>
      <c r="G181" s="22" t="s">
        <v>581</v>
      </c>
      <c r="H181" s="8" t="s">
        <v>18</v>
      </c>
    </row>
    <row r="182" spans="5:8" x14ac:dyDescent="0.15">
      <c r="E182" t="s">
        <v>614</v>
      </c>
      <c r="F182" t="s">
        <v>96</v>
      </c>
      <c r="G182" s="6" t="s">
        <v>67</v>
      </c>
      <c r="H182" s="7" t="s">
        <v>1063</v>
      </c>
    </row>
    <row r="183" spans="5:8" x14ac:dyDescent="0.15">
      <c r="E183" t="s">
        <v>614</v>
      </c>
      <c r="F183" t="s">
        <v>96</v>
      </c>
      <c r="G183" s="9" t="s">
        <v>581</v>
      </c>
      <c r="H183" s="7" t="s">
        <v>1064</v>
      </c>
    </row>
    <row r="184" spans="5:8" x14ac:dyDescent="0.15">
      <c r="E184" t="s">
        <v>614</v>
      </c>
      <c r="F184" t="s">
        <v>96</v>
      </c>
      <c r="G184" s="9" t="s">
        <v>1062</v>
      </c>
      <c r="H184" s="7" t="s">
        <v>1065</v>
      </c>
    </row>
    <row r="185" spans="5:8" x14ac:dyDescent="0.15">
      <c r="E185" s="8" t="s">
        <v>615</v>
      </c>
      <c r="F185" s="8" t="s">
        <v>97</v>
      </c>
      <c r="G185" s="8" t="s">
        <v>84</v>
      </c>
      <c r="H185" s="8" t="s">
        <v>21</v>
      </c>
    </row>
    <row r="186" spans="5:8" x14ac:dyDescent="0.15">
      <c r="E186" t="s">
        <v>616</v>
      </c>
      <c r="F186" s="7" t="s">
        <v>813</v>
      </c>
      <c r="G186" s="6" t="s">
        <v>67</v>
      </c>
      <c r="H186" t="s">
        <v>16</v>
      </c>
    </row>
    <row r="187" spans="5:8" x14ac:dyDescent="0.15">
      <c r="E187" s="8" t="s">
        <v>617</v>
      </c>
      <c r="F187" s="8" t="s">
        <v>98</v>
      </c>
      <c r="G187" s="8" t="s">
        <v>100</v>
      </c>
      <c r="H187" s="8" t="s">
        <v>16</v>
      </c>
    </row>
    <row r="188" spans="5:8" x14ac:dyDescent="0.15">
      <c r="E188" s="8" t="s">
        <v>617</v>
      </c>
      <c r="F188" s="8" t="s">
        <v>98</v>
      </c>
      <c r="G188" s="8" t="s">
        <v>101</v>
      </c>
      <c r="H188" s="8" t="s">
        <v>17</v>
      </c>
    </row>
    <row r="189" spans="5:8" x14ac:dyDescent="0.15">
      <c r="E189" s="233" t="s">
        <v>1048</v>
      </c>
      <c r="F189" s="9" t="s">
        <v>1043</v>
      </c>
      <c r="G189" s="9" t="s">
        <v>1044</v>
      </c>
      <c r="H189" s="9" t="s">
        <v>1045</v>
      </c>
    </row>
    <row r="190" spans="5:8" x14ac:dyDescent="0.15">
      <c r="E190" t="s">
        <v>618</v>
      </c>
      <c r="F190" t="s">
        <v>102</v>
      </c>
      <c r="G190" s="6" t="s">
        <v>67</v>
      </c>
      <c r="H190" t="s">
        <v>17</v>
      </c>
    </row>
    <row r="191" spans="5:8" x14ac:dyDescent="0.15">
      <c r="E191" t="s">
        <v>618</v>
      </c>
      <c r="F191" t="s">
        <v>102</v>
      </c>
      <c r="G191" s="9" t="s">
        <v>581</v>
      </c>
      <c r="H191" t="s">
        <v>19</v>
      </c>
    </row>
    <row r="192" spans="5:8" x14ac:dyDescent="0.15">
      <c r="E192" s="8" t="s">
        <v>619</v>
      </c>
      <c r="F192" s="8" t="s">
        <v>103</v>
      </c>
      <c r="G192" s="22" t="s">
        <v>580</v>
      </c>
      <c r="H192" s="8" t="s">
        <v>16</v>
      </c>
    </row>
    <row r="193" spans="5:8" x14ac:dyDescent="0.15">
      <c r="E193" s="8" t="s">
        <v>619</v>
      </c>
      <c r="F193" s="8" t="s">
        <v>103</v>
      </c>
      <c r="G193" s="8" t="s">
        <v>67</v>
      </c>
      <c r="H193" s="8" t="s">
        <v>18</v>
      </c>
    </row>
    <row r="194" spans="5:8" x14ac:dyDescent="0.15">
      <c r="E194" s="8" t="s">
        <v>619</v>
      </c>
      <c r="F194" s="8" t="s">
        <v>103</v>
      </c>
      <c r="G194" s="22" t="s">
        <v>581</v>
      </c>
      <c r="H194" s="8" t="s">
        <v>19</v>
      </c>
    </row>
    <row r="195" spans="5:8" x14ac:dyDescent="0.15">
      <c r="E195" s="8" t="s">
        <v>619</v>
      </c>
      <c r="F195" s="8" t="s">
        <v>103</v>
      </c>
      <c r="G195" s="8" t="s">
        <v>105</v>
      </c>
      <c r="H195" s="8" t="s">
        <v>21</v>
      </c>
    </row>
    <row r="196" spans="5:8" x14ac:dyDescent="0.15">
      <c r="E196" t="s">
        <v>620</v>
      </c>
      <c r="F196" t="s">
        <v>106</v>
      </c>
      <c r="G196" t="s">
        <v>66</v>
      </c>
      <c r="H196" t="s">
        <v>18</v>
      </c>
    </row>
    <row r="197" spans="5:8" x14ac:dyDescent="0.15">
      <c r="E197" t="s">
        <v>620</v>
      </c>
      <c r="F197" t="s">
        <v>106</v>
      </c>
      <c r="G197" t="s">
        <v>67</v>
      </c>
      <c r="H197" t="s">
        <v>19</v>
      </c>
    </row>
    <row r="198" spans="5:8" x14ac:dyDescent="0.15">
      <c r="E198" t="s">
        <v>620</v>
      </c>
      <c r="F198" t="s">
        <v>106</v>
      </c>
      <c r="G198" t="s">
        <v>68</v>
      </c>
      <c r="H198" t="s">
        <v>20</v>
      </c>
    </row>
    <row r="199" spans="5:8" x14ac:dyDescent="0.15">
      <c r="E199" t="s">
        <v>620</v>
      </c>
      <c r="F199" t="s">
        <v>106</v>
      </c>
      <c r="G199" t="s">
        <v>105</v>
      </c>
      <c r="H199" t="s">
        <v>21</v>
      </c>
    </row>
    <row r="200" spans="5:8" x14ac:dyDescent="0.15">
      <c r="E200" s="8" t="s">
        <v>621</v>
      </c>
      <c r="F200" s="8" t="s">
        <v>107</v>
      </c>
      <c r="G200" s="8" t="s">
        <v>109</v>
      </c>
      <c r="H200" s="8" t="s">
        <v>16</v>
      </c>
    </row>
    <row r="201" spans="5:8" x14ac:dyDescent="0.15">
      <c r="E201" s="8" t="s">
        <v>621</v>
      </c>
      <c r="F201" s="8" t="s">
        <v>107</v>
      </c>
      <c r="G201" s="22" t="s">
        <v>815</v>
      </c>
      <c r="H201" s="8" t="s">
        <v>18</v>
      </c>
    </row>
    <row r="202" spans="5:8" x14ac:dyDescent="0.15">
      <c r="E202" s="234" t="s">
        <v>1049</v>
      </c>
      <c r="F202" s="9" t="s">
        <v>1046</v>
      </c>
      <c r="G202" s="9" t="s">
        <v>1047</v>
      </c>
      <c r="H202" s="9" t="s">
        <v>1045</v>
      </c>
    </row>
    <row r="203" spans="5:8" x14ac:dyDescent="0.15">
      <c r="E203" t="s">
        <v>622</v>
      </c>
      <c r="F203" t="s">
        <v>111</v>
      </c>
      <c r="G203" t="s">
        <v>113</v>
      </c>
      <c r="H203" t="s">
        <v>21</v>
      </c>
    </row>
    <row r="204" spans="5:8" x14ac:dyDescent="0.15">
      <c r="E204" s="8" t="s">
        <v>623</v>
      </c>
      <c r="F204" s="8" t="s">
        <v>114</v>
      </c>
      <c r="G204" s="8" t="s">
        <v>113</v>
      </c>
      <c r="H204" s="8" t="s">
        <v>21</v>
      </c>
    </row>
    <row r="205" spans="5:8" x14ac:dyDescent="0.15">
      <c r="E205" t="s">
        <v>624</v>
      </c>
      <c r="F205" t="s">
        <v>115</v>
      </c>
      <c r="G205" t="s">
        <v>113</v>
      </c>
      <c r="H205" t="s">
        <v>21</v>
      </c>
    </row>
    <row r="206" spans="5:8" x14ac:dyDescent="0.15">
      <c r="E206" s="8" t="s">
        <v>625</v>
      </c>
      <c r="F206" s="8" t="s">
        <v>116</v>
      </c>
      <c r="G206" s="8" t="s">
        <v>113</v>
      </c>
      <c r="H206" s="8" t="s">
        <v>21</v>
      </c>
    </row>
    <row r="207" spans="5:8" x14ac:dyDescent="0.15">
      <c r="E207" t="s">
        <v>626</v>
      </c>
      <c r="F207" t="s">
        <v>118</v>
      </c>
      <c r="G207" t="s">
        <v>113</v>
      </c>
      <c r="H207" t="s">
        <v>21</v>
      </c>
    </row>
    <row r="208" spans="5:8" x14ac:dyDescent="0.15">
      <c r="E208" s="8" t="s">
        <v>627</v>
      </c>
      <c r="F208" s="8" t="s">
        <v>120</v>
      </c>
      <c r="G208" s="8" t="s">
        <v>113</v>
      </c>
      <c r="H208" s="8" t="s">
        <v>21</v>
      </c>
    </row>
    <row r="209" spans="1:8" x14ac:dyDescent="0.15">
      <c r="E209" t="s">
        <v>628</v>
      </c>
      <c r="F209" t="s">
        <v>121</v>
      </c>
      <c r="G209" t="s">
        <v>113</v>
      </c>
      <c r="H209" t="s">
        <v>21</v>
      </c>
    </row>
    <row r="210" spans="1:8" x14ac:dyDescent="0.15">
      <c r="E210" s="8" t="s">
        <v>629</v>
      </c>
      <c r="F210" s="8" t="s">
        <v>122</v>
      </c>
      <c r="G210" s="8" t="s">
        <v>113</v>
      </c>
      <c r="H210" s="8" t="s">
        <v>21</v>
      </c>
    </row>
    <row r="211" spans="1:8" x14ac:dyDescent="0.15">
      <c r="E211" t="s">
        <v>630</v>
      </c>
      <c r="F211" t="s">
        <v>123</v>
      </c>
      <c r="G211" t="s">
        <v>113</v>
      </c>
      <c r="H211" t="s">
        <v>21</v>
      </c>
    </row>
    <row r="212" spans="1:8" x14ac:dyDescent="0.15">
      <c r="E212" s="8" t="s">
        <v>631</v>
      </c>
      <c r="F212" s="8" t="s">
        <v>124</v>
      </c>
      <c r="G212" s="8" t="s">
        <v>113</v>
      </c>
      <c r="H212" s="8" t="s">
        <v>21</v>
      </c>
    </row>
    <row r="213" spans="1:8" x14ac:dyDescent="0.15">
      <c r="E213" t="s">
        <v>632</v>
      </c>
      <c r="F213" t="s">
        <v>125</v>
      </c>
      <c r="G213" t="s">
        <v>113</v>
      </c>
      <c r="H213" t="s">
        <v>21</v>
      </c>
    </row>
    <row r="214" spans="1:8" x14ac:dyDescent="0.15">
      <c r="E214" s="8" t="s">
        <v>633</v>
      </c>
      <c r="F214" s="8" t="s">
        <v>127</v>
      </c>
      <c r="G214" s="8" t="s">
        <v>113</v>
      </c>
      <c r="H214" s="8" t="s">
        <v>21</v>
      </c>
    </row>
    <row r="215" spans="1:8" x14ac:dyDescent="0.15">
      <c r="E215" t="s">
        <v>634</v>
      </c>
      <c r="F215" t="s">
        <v>128</v>
      </c>
      <c r="G215" t="s">
        <v>113</v>
      </c>
      <c r="H215" t="s">
        <v>21</v>
      </c>
    </row>
    <row r="216" spans="1:8" x14ac:dyDescent="0.15">
      <c r="E216" s="8" t="s">
        <v>635</v>
      </c>
      <c r="F216" s="8" t="s">
        <v>129</v>
      </c>
      <c r="G216" s="8" t="s">
        <v>113</v>
      </c>
      <c r="H216" s="8" t="s">
        <v>21</v>
      </c>
    </row>
    <row r="217" spans="1:8" x14ac:dyDescent="0.15">
      <c r="E217" t="s">
        <v>636</v>
      </c>
      <c r="F217" t="s">
        <v>130</v>
      </c>
      <c r="G217" t="s">
        <v>113</v>
      </c>
      <c r="H217" t="s">
        <v>21</v>
      </c>
    </row>
    <row r="218" spans="1:8" s="26" customFormat="1" ht="14.25" x14ac:dyDescent="0.15">
      <c r="A218" s="255"/>
      <c r="B218" s="256"/>
      <c r="C218" s="11"/>
      <c r="D218"/>
      <c r="E218" t="s">
        <v>696</v>
      </c>
      <c r="F218" s="257" t="s">
        <v>1114</v>
      </c>
      <c r="G218" t="s">
        <v>113</v>
      </c>
      <c r="H218" t="s">
        <v>21</v>
      </c>
    </row>
    <row r="219" spans="1:8" s="26" customFormat="1" ht="14.25" x14ac:dyDescent="0.15">
      <c r="A219" s="255"/>
      <c r="B219" s="256"/>
      <c r="C219" s="11"/>
      <c r="D219"/>
      <c r="E219" t="s">
        <v>697</v>
      </c>
      <c r="F219" s="257" t="s">
        <v>1052</v>
      </c>
      <c r="G219" t="s">
        <v>113</v>
      </c>
      <c r="H219" t="s">
        <v>21</v>
      </c>
    </row>
    <row r="220" spans="1:8" s="26" customFormat="1" ht="14.25" x14ac:dyDescent="0.15">
      <c r="A220" s="255"/>
      <c r="B220" s="256"/>
      <c r="C220" s="11"/>
      <c r="D220"/>
      <c r="E220" t="s">
        <v>698</v>
      </c>
      <c r="F220" s="257" t="s">
        <v>1053</v>
      </c>
      <c r="G220" t="s">
        <v>113</v>
      </c>
      <c r="H220" t="s">
        <v>21</v>
      </c>
    </row>
    <row r="221" spans="1:8" s="26" customFormat="1" ht="14.25" x14ac:dyDescent="0.15">
      <c r="A221" s="255"/>
      <c r="B221" s="256"/>
      <c r="C221" s="11"/>
      <c r="D221"/>
      <c r="E221" t="s">
        <v>699</v>
      </c>
      <c r="F221" s="257" t="s">
        <v>1056</v>
      </c>
      <c r="G221" t="s">
        <v>113</v>
      </c>
      <c r="H221" t="s">
        <v>21</v>
      </c>
    </row>
    <row r="222" spans="1:8" s="26" customFormat="1" ht="14.25" x14ac:dyDescent="0.15">
      <c r="A222" s="255"/>
      <c r="B222" s="256"/>
      <c r="C222" s="11"/>
      <c r="D222"/>
      <c r="E222" t="s">
        <v>700</v>
      </c>
      <c r="F222" s="257" t="s">
        <v>1058</v>
      </c>
      <c r="G222" t="s">
        <v>113</v>
      </c>
      <c r="H222" t="s">
        <v>21</v>
      </c>
    </row>
    <row r="223" spans="1:8" x14ac:dyDescent="0.15">
      <c r="E223" s="8" t="s">
        <v>637</v>
      </c>
      <c r="F223" s="8" t="s">
        <v>131</v>
      </c>
      <c r="G223" s="8" t="s">
        <v>67</v>
      </c>
      <c r="H223" s="8" t="s">
        <v>16</v>
      </c>
    </row>
    <row r="224" spans="1:8" x14ac:dyDescent="0.15">
      <c r="E224" s="8" t="s">
        <v>637</v>
      </c>
      <c r="F224" s="8" t="s">
        <v>131</v>
      </c>
      <c r="G224" s="8" t="s">
        <v>68</v>
      </c>
      <c r="H224" s="8" t="s">
        <v>17</v>
      </c>
    </row>
    <row r="225" spans="1:14" x14ac:dyDescent="0.15">
      <c r="E225" t="s">
        <v>638</v>
      </c>
      <c r="F225" t="s">
        <v>132</v>
      </c>
      <c r="G225" t="s">
        <v>67</v>
      </c>
      <c r="H225" t="s">
        <v>16</v>
      </c>
    </row>
    <row r="226" spans="1:14" x14ac:dyDescent="0.15">
      <c r="E226" t="s">
        <v>638</v>
      </c>
      <c r="F226" t="s">
        <v>132</v>
      </c>
      <c r="G226" t="s">
        <v>68</v>
      </c>
      <c r="H226" t="s">
        <v>19</v>
      </c>
    </row>
    <row r="227" spans="1:14" x14ac:dyDescent="0.15">
      <c r="E227" s="8" t="s">
        <v>639</v>
      </c>
      <c r="F227" s="8" t="s">
        <v>133</v>
      </c>
      <c r="G227" s="8" t="s">
        <v>67</v>
      </c>
      <c r="H227" s="8" t="s">
        <v>16</v>
      </c>
    </row>
    <row r="228" spans="1:14" x14ac:dyDescent="0.15">
      <c r="E228" s="8" t="s">
        <v>639</v>
      </c>
      <c r="F228" s="8" t="s">
        <v>133</v>
      </c>
      <c r="G228" s="8" t="s">
        <v>68</v>
      </c>
      <c r="H228" s="8" t="s">
        <v>19</v>
      </c>
    </row>
    <row r="229" spans="1:14" s="26" customFormat="1" ht="14.25" x14ac:dyDescent="0.15">
      <c r="A229" s="255"/>
      <c r="B229" s="256"/>
      <c r="C229" s="11"/>
      <c r="D229"/>
      <c r="E229" s="6" t="s">
        <v>1067</v>
      </c>
      <c r="F229" s="202" t="s">
        <v>1057</v>
      </c>
      <c r="G229" t="s">
        <v>113</v>
      </c>
      <c r="H229" t="s">
        <v>21</v>
      </c>
      <c r="I229" s="38"/>
      <c r="J229" s="38"/>
      <c r="K229" s="38"/>
      <c r="L229" s="38"/>
      <c r="M229" s="38"/>
      <c r="N229" s="79"/>
    </row>
    <row r="230" spans="1:14" s="26" customFormat="1" ht="14.25" x14ac:dyDescent="0.15">
      <c r="A230" s="255"/>
      <c r="B230" s="256"/>
      <c r="C230" s="11"/>
      <c r="D230"/>
      <c r="E230" s="8" t="s">
        <v>1068</v>
      </c>
      <c r="F230" s="257" t="s">
        <v>1059</v>
      </c>
      <c r="G230" t="s">
        <v>113</v>
      </c>
      <c r="H230" t="s">
        <v>21</v>
      </c>
      <c r="I230" s="38"/>
      <c r="J230" s="38"/>
      <c r="K230" s="38"/>
      <c r="L230" s="38"/>
      <c r="M230" s="38"/>
      <c r="N230" s="79"/>
    </row>
    <row r="231" spans="1:14" s="26" customFormat="1" ht="14.25" x14ac:dyDescent="0.15">
      <c r="A231" s="255"/>
      <c r="B231" s="256"/>
      <c r="C231" s="11"/>
      <c r="D231"/>
      <c r="E231" s="6" t="s">
        <v>1069</v>
      </c>
      <c r="F231" s="202" t="s">
        <v>1060</v>
      </c>
      <c r="G231" t="s">
        <v>113</v>
      </c>
      <c r="H231" t="s">
        <v>21</v>
      </c>
      <c r="I231" s="38"/>
      <c r="J231" s="38"/>
      <c r="K231" s="38"/>
      <c r="L231" s="38"/>
      <c r="M231" s="38"/>
      <c r="N231" s="79"/>
    </row>
    <row r="232" spans="1:14" s="26" customFormat="1" ht="14.25" x14ac:dyDescent="0.15">
      <c r="A232" s="255"/>
      <c r="B232" s="256"/>
      <c r="C232" s="11"/>
      <c r="D232"/>
      <c r="E232" s="8" t="s">
        <v>1070</v>
      </c>
      <c r="F232" s="257" t="s">
        <v>1061</v>
      </c>
      <c r="G232" t="s">
        <v>113</v>
      </c>
      <c r="H232" t="s">
        <v>21</v>
      </c>
      <c r="I232" s="38"/>
      <c r="J232" s="38"/>
      <c r="K232" s="38"/>
      <c r="L232" s="38"/>
      <c r="M232" s="38"/>
      <c r="N232" s="79"/>
    </row>
    <row r="233" spans="1:14" s="26" customFormat="1" ht="14.25" x14ac:dyDescent="0.15">
      <c r="A233" s="255"/>
      <c r="B233" s="256"/>
      <c r="C233" s="11"/>
      <c r="D233"/>
      <c r="E233" s="8" t="s">
        <v>1109</v>
      </c>
      <c r="F233" s="257" t="s">
        <v>1058</v>
      </c>
      <c r="G233" t="s">
        <v>113</v>
      </c>
      <c r="H233" t="s">
        <v>21</v>
      </c>
    </row>
    <row r="234" spans="1:14" s="26" customFormat="1" ht="14.25" x14ac:dyDescent="0.15">
      <c r="A234" s="255"/>
      <c r="B234" s="256"/>
      <c r="C234" s="11"/>
      <c r="D234"/>
      <c r="E234" s="8" t="s">
        <v>1110</v>
      </c>
      <c r="F234" s="257" t="s">
        <v>1057</v>
      </c>
      <c r="G234" t="s">
        <v>113</v>
      </c>
      <c r="H234" t="s">
        <v>21</v>
      </c>
      <c r="I234" s="38"/>
      <c r="J234" s="38"/>
      <c r="K234" s="38"/>
      <c r="L234" s="38"/>
      <c r="M234" s="38"/>
      <c r="N234" s="79"/>
    </row>
    <row r="235" spans="1:14" s="26" customFormat="1" ht="14.25" x14ac:dyDescent="0.15">
      <c r="A235" s="255"/>
      <c r="B235" s="256"/>
      <c r="C235" s="11"/>
      <c r="D235"/>
      <c r="E235" s="8" t="s">
        <v>1111</v>
      </c>
      <c r="F235" s="257" t="s">
        <v>1059</v>
      </c>
      <c r="G235" t="s">
        <v>113</v>
      </c>
      <c r="H235" t="s">
        <v>21</v>
      </c>
      <c r="I235" s="38"/>
      <c r="J235" s="38"/>
      <c r="K235" s="38"/>
      <c r="L235" s="38"/>
      <c r="M235" s="38"/>
      <c r="N235" s="79"/>
    </row>
    <row r="236" spans="1:14" s="26" customFormat="1" ht="14.25" x14ac:dyDescent="0.15">
      <c r="A236" s="255"/>
      <c r="B236" s="256"/>
      <c r="C236" s="11"/>
      <c r="D236"/>
      <c r="E236" s="8" t="s">
        <v>1112</v>
      </c>
      <c r="F236" s="257" t="s">
        <v>1060</v>
      </c>
      <c r="G236" t="s">
        <v>113</v>
      </c>
      <c r="H236" t="s">
        <v>21</v>
      </c>
      <c r="I236" s="38"/>
      <c r="J236" s="38"/>
      <c r="K236" s="38"/>
      <c r="L236" s="38"/>
      <c r="M236" s="38"/>
      <c r="N236" s="79"/>
    </row>
    <row r="237" spans="1:14" s="26" customFormat="1" ht="14.25" x14ac:dyDescent="0.15">
      <c r="A237" s="255"/>
      <c r="B237" s="256"/>
      <c r="C237" s="11"/>
      <c r="D237"/>
      <c r="E237" s="8" t="s">
        <v>1113</v>
      </c>
      <c r="F237" s="257" t="s">
        <v>1061</v>
      </c>
      <c r="G237" t="s">
        <v>113</v>
      </c>
      <c r="H237" t="s">
        <v>21</v>
      </c>
      <c r="I237" s="38"/>
      <c r="J237" s="38"/>
      <c r="K237" s="38"/>
      <c r="L237" s="38"/>
      <c r="M237" s="38"/>
      <c r="N237" s="79"/>
    </row>
    <row r="238" spans="1:14" x14ac:dyDescent="0.15">
      <c r="E238" t="s">
        <v>640</v>
      </c>
      <c r="F238" t="s">
        <v>134</v>
      </c>
      <c r="G238" t="s">
        <v>66</v>
      </c>
      <c r="H238" t="s">
        <v>18</v>
      </c>
    </row>
    <row r="239" spans="1:14" x14ac:dyDescent="0.15">
      <c r="E239" t="s">
        <v>640</v>
      </c>
      <c r="F239" t="s">
        <v>134</v>
      </c>
      <c r="G239" t="s">
        <v>67</v>
      </c>
      <c r="H239" t="s">
        <v>19</v>
      </c>
    </row>
    <row r="240" spans="1:14" x14ac:dyDescent="0.15">
      <c r="E240" t="s">
        <v>640</v>
      </c>
      <c r="F240" t="s">
        <v>134</v>
      </c>
      <c r="G240" t="s">
        <v>68</v>
      </c>
      <c r="H240" t="s">
        <v>20</v>
      </c>
    </row>
    <row r="241" spans="5:8" x14ac:dyDescent="0.15">
      <c r="E241" t="s">
        <v>640</v>
      </c>
      <c r="F241" t="s">
        <v>134</v>
      </c>
      <c r="G241" t="s">
        <v>105</v>
      </c>
      <c r="H241" t="s">
        <v>21</v>
      </c>
    </row>
    <row r="242" spans="5:8" x14ac:dyDescent="0.15">
      <c r="E242" s="8" t="s">
        <v>641</v>
      </c>
      <c r="F242" s="22" t="s">
        <v>820</v>
      </c>
      <c r="G242" s="7" t="s">
        <v>832</v>
      </c>
      <c r="H242" s="7" t="s">
        <v>827</v>
      </c>
    </row>
    <row r="243" spans="5:8" x14ac:dyDescent="0.15">
      <c r="E243" s="8" t="s">
        <v>641</v>
      </c>
      <c r="F243" s="22" t="s">
        <v>820</v>
      </c>
      <c r="G243" s="7" t="s">
        <v>833</v>
      </c>
      <c r="H243" t="s">
        <v>18</v>
      </c>
    </row>
    <row r="244" spans="5:8" x14ac:dyDescent="0.15">
      <c r="E244" s="8" t="s">
        <v>641</v>
      </c>
      <c r="F244" s="22" t="s">
        <v>820</v>
      </c>
      <c r="G244" s="7" t="s">
        <v>823</v>
      </c>
      <c r="H244" s="7" t="s">
        <v>828</v>
      </c>
    </row>
    <row r="245" spans="5:8" x14ac:dyDescent="0.15">
      <c r="E245" t="s">
        <v>641</v>
      </c>
      <c r="F245" s="7" t="s">
        <v>820</v>
      </c>
      <c r="G245" s="7" t="s">
        <v>824</v>
      </c>
      <c r="H245" t="s">
        <v>18</v>
      </c>
    </row>
    <row r="246" spans="5:8" x14ac:dyDescent="0.15">
      <c r="E246" t="s">
        <v>641</v>
      </c>
      <c r="F246" s="7" t="s">
        <v>820</v>
      </c>
      <c r="G246" s="7" t="s">
        <v>825</v>
      </c>
      <c r="H246" t="s">
        <v>19</v>
      </c>
    </row>
    <row r="247" spans="5:8" x14ac:dyDescent="0.15">
      <c r="E247" t="s">
        <v>641</v>
      </c>
      <c r="F247" s="7" t="s">
        <v>820</v>
      </c>
      <c r="G247" s="7" t="s">
        <v>826</v>
      </c>
      <c r="H247" t="s">
        <v>19</v>
      </c>
    </row>
    <row r="248" spans="5:8" x14ac:dyDescent="0.15">
      <c r="E248" s="8" t="s">
        <v>641</v>
      </c>
      <c r="F248" s="22" t="s">
        <v>820</v>
      </c>
      <c r="G248" t="s">
        <v>68</v>
      </c>
      <c r="H248" t="s">
        <v>20</v>
      </c>
    </row>
    <row r="249" spans="5:8" x14ac:dyDescent="0.15">
      <c r="E249" s="8" t="s">
        <v>641</v>
      </c>
      <c r="F249" s="22" t="s">
        <v>820</v>
      </c>
      <c r="G249" t="s">
        <v>105</v>
      </c>
      <c r="H249" t="s">
        <v>21</v>
      </c>
    </row>
    <row r="250" spans="5:8" x14ac:dyDescent="0.15">
      <c r="E250" t="s">
        <v>642</v>
      </c>
      <c r="F250" t="s">
        <v>141</v>
      </c>
      <c r="G250" t="s">
        <v>66</v>
      </c>
      <c r="H250" t="s">
        <v>18</v>
      </c>
    </row>
    <row r="251" spans="5:8" x14ac:dyDescent="0.15">
      <c r="E251" t="s">
        <v>642</v>
      </c>
      <c r="F251" t="s">
        <v>141</v>
      </c>
      <c r="G251" t="s">
        <v>67</v>
      </c>
      <c r="H251" t="s">
        <v>19</v>
      </c>
    </row>
    <row r="252" spans="5:8" x14ac:dyDescent="0.15">
      <c r="E252" t="s">
        <v>642</v>
      </c>
      <c r="F252" t="s">
        <v>141</v>
      </c>
      <c r="G252" t="s">
        <v>68</v>
      </c>
      <c r="H252" t="s">
        <v>20</v>
      </c>
    </row>
    <row r="253" spans="5:8" x14ac:dyDescent="0.15">
      <c r="E253" s="8" t="s">
        <v>643</v>
      </c>
      <c r="F253" s="8" t="s">
        <v>142</v>
      </c>
      <c r="G253" s="6" t="s">
        <v>144</v>
      </c>
      <c r="H253" t="s">
        <v>18</v>
      </c>
    </row>
    <row r="254" spans="5:8" x14ac:dyDescent="0.15">
      <c r="E254" s="8" t="s">
        <v>643</v>
      </c>
      <c r="F254" s="8" t="s">
        <v>142</v>
      </c>
      <c r="G254" s="6" t="s">
        <v>145</v>
      </c>
      <c r="H254" t="s">
        <v>19</v>
      </c>
    </row>
    <row r="255" spans="5:8" x14ac:dyDescent="0.15">
      <c r="E255" t="s">
        <v>644</v>
      </c>
      <c r="F255" t="s">
        <v>146</v>
      </c>
      <c r="G255" s="6" t="s">
        <v>147</v>
      </c>
      <c r="H255" t="s">
        <v>16</v>
      </c>
    </row>
    <row r="256" spans="5:8" x14ac:dyDescent="0.15">
      <c r="E256" t="s">
        <v>644</v>
      </c>
      <c r="F256" t="s">
        <v>146</v>
      </c>
      <c r="G256" s="9" t="s">
        <v>890</v>
      </c>
      <c r="H256" t="s">
        <v>16</v>
      </c>
    </row>
    <row r="257" spans="5:8" x14ac:dyDescent="0.15">
      <c r="E257" t="s">
        <v>644</v>
      </c>
      <c r="F257" t="s">
        <v>146</v>
      </c>
      <c r="G257" s="6" t="s">
        <v>148</v>
      </c>
      <c r="H257" t="s">
        <v>18</v>
      </c>
    </row>
    <row r="258" spans="5:8" x14ac:dyDescent="0.15">
      <c r="E258" t="s">
        <v>644</v>
      </c>
      <c r="F258" t="s">
        <v>146</v>
      </c>
      <c r="G258" s="6" t="s">
        <v>149</v>
      </c>
      <c r="H258" t="s">
        <v>20</v>
      </c>
    </row>
    <row r="259" spans="5:8" x14ac:dyDescent="0.15">
      <c r="E259" s="8" t="s">
        <v>645</v>
      </c>
      <c r="F259" s="8" t="s">
        <v>150</v>
      </c>
      <c r="G259" t="s">
        <v>113</v>
      </c>
      <c r="H259" t="s">
        <v>21</v>
      </c>
    </row>
    <row r="260" spans="5:8" x14ac:dyDescent="0.15">
      <c r="E260" t="s">
        <v>646</v>
      </c>
      <c r="F260" t="s">
        <v>151</v>
      </c>
      <c r="G260" t="s">
        <v>113</v>
      </c>
      <c r="H260" t="s">
        <v>21</v>
      </c>
    </row>
    <row r="261" spans="5:8" x14ac:dyDescent="0.15">
      <c r="E261" s="8" t="s">
        <v>647</v>
      </c>
      <c r="F261" s="8" t="s">
        <v>152</v>
      </c>
      <c r="G261" t="s">
        <v>113</v>
      </c>
      <c r="H261" t="s">
        <v>21</v>
      </c>
    </row>
    <row r="262" spans="5:8" x14ac:dyDescent="0.15">
      <c r="E262" t="s">
        <v>648</v>
      </c>
      <c r="F262" t="s">
        <v>153</v>
      </c>
      <c r="G262" s="6" t="s">
        <v>84</v>
      </c>
      <c r="H262" t="s">
        <v>20</v>
      </c>
    </row>
  </sheetData>
  <sheetProtection selectLockedCells="1"/>
  <phoneticPr fontId="12"/>
  <dataValidations count="1">
    <dataValidation imeMode="halfAlpha" allowBlank="1" showInputMessage="1" showErrorMessage="1" sqref="A218:A222 A229:A237" xr:uid="{00000000-0002-0000-0500-000000000000}"/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384"/>
  <sheetViews>
    <sheetView topLeftCell="A319" workbookViewId="0">
      <selection activeCell="G326" sqref="G326"/>
    </sheetView>
  </sheetViews>
  <sheetFormatPr defaultRowHeight="13.5" x14ac:dyDescent="0.15"/>
  <cols>
    <col min="1" max="1" width="9" customWidth="1"/>
    <col min="2" max="2" width="16.75" customWidth="1"/>
    <col min="6" max="6" width="37.5" customWidth="1"/>
    <col min="7" max="7" width="13.375" customWidth="1"/>
  </cols>
  <sheetData>
    <row r="2" spans="1:2" hidden="1" x14ac:dyDescent="0.15">
      <c r="A2" s="11" t="s">
        <v>587</v>
      </c>
      <c r="B2" s="13" t="s">
        <v>213</v>
      </c>
    </row>
    <row r="3" spans="1:2" hidden="1" x14ac:dyDescent="0.15">
      <c r="A3" s="11" t="s">
        <v>587</v>
      </c>
      <c r="B3" s="13" t="s">
        <v>765</v>
      </c>
    </row>
    <row r="4" spans="1:2" hidden="1" x14ac:dyDescent="0.15">
      <c r="A4" s="11" t="s">
        <v>587</v>
      </c>
      <c r="B4" s="13" t="s">
        <v>766</v>
      </c>
    </row>
    <row r="5" spans="1:2" hidden="1" x14ac:dyDescent="0.15">
      <c r="A5" s="11" t="s">
        <v>587</v>
      </c>
      <c r="B5" s="12" t="s">
        <v>580</v>
      </c>
    </row>
    <row r="6" spans="1:2" hidden="1" x14ac:dyDescent="0.15">
      <c r="A6" s="11" t="s">
        <v>587</v>
      </c>
      <c r="B6" s="23" t="s">
        <v>248</v>
      </c>
    </row>
    <row r="7" spans="1:2" hidden="1" x14ac:dyDescent="0.15">
      <c r="A7" s="11" t="s">
        <v>587</v>
      </c>
      <c r="B7" s="12" t="s">
        <v>741</v>
      </c>
    </row>
    <row r="8" spans="1:2" hidden="1" x14ac:dyDescent="0.15">
      <c r="A8" s="11" t="s">
        <v>587</v>
      </c>
      <c r="B8" s="14" t="s">
        <v>265</v>
      </c>
    </row>
    <row r="9" spans="1:2" hidden="1" x14ac:dyDescent="0.15">
      <c r="A9" s="11" t="s">
        <v>587</v>
      </c>
      <c r="B9" s="17" t="s">
        <v>218</v>
      </c>
    </row>
    <row r="10" spans="1:2" hidden="1" x14ac:dyDescent="0.15">
      <c r="A10" s="11" t="s">
        <v>587</v>
      </c>
      <c r="B10" s="23" t="s">
        <v>324</v>
      </c>
    </row>
    <row r="11" spans="1:2" hidden="1" x14ac:dyDescent="0.15">
      <c r="A11" s="11" t="s">
        <v>587</v>
      </c>
      <c r="B11" s="12" t="s">
        <v>586</v>
      </c>
    </row>
    <row r="12" spans="1:2" hidden="1" x14ac:dyDescent="0.15">
      <c r="A12" s="11" t="s">
        <v>587</v>
      </c>
      <c r="B12" s="2" t="s">
        <v>81</v>
      </c>
    </row>
    <row r="13" spans="1:2" hidden="1" x14ac:dyDescent="0.15">
      <c r="A13" s="11" t="s">
        <v>587</v>
      </c>
      <c r="B13" s="12" t="s">
        <v>743</v>
      </c>
    </row>
    <row r="14" spans="1:2" hidden="1" x14ac:dyDescent="0.15">
      <c r="A14" s="11" t="s">
        <v>587</v>
      </c>
      <c r="B14" s="13" t="s">
        <v>219</v>
      </c>
    </row>
    <row r="15" spans="1:2" hidden="1" x14ac:dyDescent="0.15">
      <c r="A15" s="11" t="s">
        <v>587</v>
      </c>
      <c r="B15" s="12" t="s">
        <v>581</v>
      </c>
    </row>
    <row r="16" spans="1:2" hidden="1" x14ac:dyDescent="0.15">
      <c r="A16" s="11" t="s">
        <v>587</v>
      </c>
      <c r="B16" s="2" t="s">
        <v>77</v>
      </c>
    </row>
    <row r="17" spans="1:2" hidden="1" x14ac:dyDescent="0.15">
      <c r="A17" s="11" t="s">
        <v>587</v>
      </c>
      <c r="B17" s="12" t="s">
        <v>745</v>
      </c>
    </row>
    <row r="18" spans="1:2" hidden="1" x14ac:dyDescent="0.15">
      <c r="A18" s="11" t="s">
        <v>587</v>
      </c>
      <c r="B18" s="12" t="s">
        <v>746</v>
      </c>
    </row>
    <row r="19" spans="1:2" hidden="1" x14ac:dyDescent="0.15">
      <c r="A19" s="11" t="s">
        <v>587</v>
      </c>
      <c r="B19" s="2" t="s">
        <v>277</v>
      </c>
    </row>
    <row r="20" spans="1:2" hidden="1" x14ac:dyDescent="0.15">
      <c r="A20" s="11" t="s">
        <v>587</v>
      </c>
      <c r="B20" s="2" t="s">
        <v>278</v>
      </c>
    </row>
    <row r="21" spans="1:2" hidden="1" x14ac:dyDescent="0.15">
      <c r="A21" s="11" t="s">
        <v>587</v>
      </c>
      <c r="B21" s="2" t="s">
        <v>170</v>
      </c>
    </row>
    <row r="22" spans="1:2" hidden="1" x14ac:dyDescent="0.15">
      <c r="A22" s="11" t="s">
        <v>587</v>
      </c>
      <c r="B22" s="2" t="s">
        <v>169</v>
      </c>
    </row>
    <row r="23" spans="1:2" hidden="1" x14ac:dyDescent="0.15">
      <c r="A23" s="31" t="s">
        <v>587</v>
      </c>
      <c r="B23" s="43" t="s">
        <v>782</v>
      </c>
    </row>
    <row r="24" spans="1:2" hidden="1" x14ac:dyDescent="0.15">
      <c r="A24" s="11" t="s">
        <v>587</v>
      </c>
      <c r="B24" s="2" t="s">
        <v>300</v>
      </c>
    </row>
    <row r="25" spans="1:2" hidden="1" x14ac:dyDescent="0.15">
      <c r="A25" s="11" t="s">
        <v>587</v>
      </c>
      <c r="B25" s="2" t="s">
        <v>173</v>
      </c>
    </row>
    <row r="26" spans="1:2" hidden="1" x14ac:dyDescent="0.15">
      <c r="A26" s="11" t="s">
        <v>587</v>
      </c>
      <c r="B26" s="12" t="s">
        <v>571</v>
      </c>
    </row>
    <row r="27" spans="1:2" hidden="1" x14ac:dyDescent="0.15">
      <c r="A27" s="11" t="s">
        <v>587</v>
      </c>
      <c r="B27" s="12" t="s">
        <v>742</v>
      </c>
    </row>
    <row r="28" spans="1:2" hidden="1" x14ac:dyDescent="0.15">
      <c r="A28" s="11" t="s">
        <v>587</v>
      </c>
      <c r="B28" s="12" t="s">
        <v>744</v>
      </c>
    </row>
    <row r="29" spans="1:2" hidden="1" x14ac:dyDescent="0.15">
      <c r="A29" s="11" t="s">
        <v>587</v>
      </c>
      <c r="B29" s="15" t="s">
        <v>749</v>
      </c>
    </row>
    <row r="30" spans="1:2" hidden="1" x14ac:dyDescent="0.15">
      <c r="A30" s="11" t="s">
        <v>587</v>
      </c>
      <c r="B30" s="15" t="s">
        <v>751</v>
      </c>
    </row>
    <row r="31" spans="1:2" hidden="1" x14ac:dyDescent="0.15">
      <c r="A31" s="11" t="s">
        <v>587</v>
      </c>
      <c r="B31" s="15" t="s">
        <v>784</v>
      </c>
    </row>
    <row r="32" spans="1:2" hidden="1" x14ac:dyDescent="0.15">
      <c r="A32" s="11" t="s">
        <v>587</v>
      </c>
      <c r="B32" s="15" t="s">
        <v>748</v>
      </c>
    </row>
    <row r="33" spans="1:2" hidden="1" x14ac:dyDescent="0.15">
      <c r="A33" s="11" t="s">
        <v>587</v>
      </c>
      <c r="B33" s="15" t="s">
        <v>750</v>
      </c>
    </row>
    <row r="34" spans="1:2" hidden="1" x14ac:dyDescent="0.15">
      <c r="A34" s="11" t="s">
        <v>587</v>
      </c>
      <c r="B34" s="15" t="s">
        <v>783</v>
      </c>
    </row>
    <row r="35" spans="1:2" hidden="1" x14ac:dyDescent="0.15">
      <c r="A35" s="11" t="s">
        <v>587</v>
      </c>
      <c r="B35" s="2" t="s">
        <v>110</v>
      </c>
    </row>
    <row r="36" spans="1:2" hidden="1" x14ac:dyDescent="0.15">
      <c r="A36" s="11" t="s">
        <v>587</v>
      </c>
      <c r="B36" s="2" t="s">
        <v>174</v>
      </c>
    </row>
    <row r="37" spans="1:2" hidden="1" x14ac:dyDescent="0.15">
      <c r="A37" s="11" t="s">
        <v>587</v>
      </c>
      <c r="B37" s="20" t="s">
        <v>767</v>
      </c>
    </row>
    <row r="38" spans="1:2" hidden="1" x14ac:dyDescent="0.15">
      <c r="A38" s="11" t="s">
        <v>587</v>
      </c>
      <c r="B38" s="20" t="s">
        <v>763</v>
      </c>
    </row>
    <row r="39" spans="1:2" hidden="1" x14ac:dyDescent="0.15">
      <c r="A39" s="11" t="s">
        <v>587</v>
      </c>
      <c r="B39" s="20" t="s">
        <v>764</v>
      </c>
    </row>
    <row r="40" spans="1:2" hidden="1" x14ac:dyDescent="0.15">
      <c r="A40" s="11" t="s">
        <v>587</v>
      </c>
      <c r="B40" s="16" t="s">
        <v>207</v>
      </c>
    </row>
    <row r="41" spans="1:2" hidden="1" x14ac:dyDescent="0.15">
      <c r="A41" s="11" t="s">
        <v>587</v>
      </c>
      <c r="B41" s="13" t="s">
        <v>216</v>
      </c>
    </row>
    <row r="42" spans="1:2" hidden="1" x14ac:dyDescent="0.15">
      <c r="A42" s="11" t="s">
        <v>587</v>
      </c>
      <c r="B42" s="13" t="s">
        <v>215</v>
      </c>
    </row>
    <row r="43" spans="1:2" hidden="1" x14ac:dyDescent="0.15">
      <c r="A43" s="11" t="s">
        <v>587</v>
      </c>
      <c r="B43" s="16" t="s">
        <v>189</v>
      </c>
    </row>
    <row r="44" spans="1:2" hidden="1" x14ac:dyDescent="0.15">
      <c r="A44" s="11" t="s">
        <v>587</v>
      </c>
      <c r="B44" s="2" t="s">
        <v>232</v>
      </c>
    </row>
    <row r="45" spans="1:2" hidden="1" x14ac:dyDescent="0.15">
      <c r="A45" s="11" t="s">
        <v>587</v>
      </c>
      <c r="B45" s="13" t="s">
        <v>48</v>
      </c>
    </row>
    <row r="46" spans="1:2" hidden="1" x14ac:dyDescent="0.15">
      <c r="A46" s="11" t="s">
        <v>587</v>
      </c>
      <c r="B46" s="2" t="s">
        <v>233</v>
      </c>
    </row>
    <row r="47" spans="1:2" hidden="1" x14ac:dyDescent="0.15">
      <c r="A47" s="11" t="s">
        <v>587</v>
      </c>
      <c r="B47" s="16" t="s">
        <v>62</v>
      </c>
    </row>
    <row r="48" spans="1:2" hidden="1" x14ac:dyDescent="0.15">
      <c r="A48" s="11" t="s">
        <v>587</v>
      </c>
      <c r="B48" s="12" t="s">
        <v>753</v>
      </c>
    </row>
    <row r="49" spans="1:2" hidden="1" x14ac:dyDescent="0.15">
      <c r="A49" s="11" t="s">
        <v>587</v>
      </c>
      <c r="B49" s="2" t="s">
        <v>49</v>
      </c>
    </row>
    <row r="50" spans="1:2" hidden="1" x14ac:dyDescent="0.15">
      <c r="A50" s="11" t="s">
        <v>587</v>
      </c>
      <c r="B50" s="2" t="s">
        <v>51</v>
      </c>
    </row>
    <row r="51" spans="1:2" hidden="1" x14ac:dyDescent="0.15">
      <c r="A51" s="11" t="s">
        <v>587</v>
      </c>
      <c r="B51" s="2" t="s">
        <v>50</v>
      </c>
    </row>
    <row r="52" spans="1:2" hidden="1" x14ac:dyDescent="0.15">
      <c r="A52" s="11" t="s">
        <v>587</v>
      </c>
      <c r="B52" s="2" t="s">
        <v>227</v>
      </c>
    </row>
    <row r="53" spans="1:2" hidden="1" x14ac:dyDescent="0.15">
      <c r="A53" s="11" t="s">
        <v>587</v>
      </c>
      <c r="B53" s="2" t="s">
        <v>226</v>
      </c>
    </row>
    <row r="54" spans="1:2" hidden="1" x14ac:dyDescent="0.15">
      <c r="A54" s="11" t="s">
        <v>587</v>
      </c>
      <c r="B54" s="2" t="s">
        <v>185</v>
      </c>
    </row>
    <row r="55" spans="1:2" hidden="1" x14ac:dyDescent="0.15">
      <c r="A55" s="11" t="s">
        <v>587</v>
      </c>
      <c r="B55" s="2" t="s">
        <v>57</v>
      </c>
    </row>
    <row r="56" spans="1:2" hidden="1" x14ac:dyDescent="0.15">
      <c r="A56" s="11" t="s">
        <v>587</v>
      </c>
      <c r="B56" s="2" t="s">
        <v>113</v>
      </c>
    </row>
    <row r="57" spans="1:2" hidden="1" x14ac:dyDescent="0.15">
      <c r="A57" s="11" t="s">
        <v>587</v>
      </c>
      <c r="B57" s="2" t="s">
        <v>181</v>
      </c>
    </row>
    <row r="58" spans="1:2" hidden="1" x14ac:dyDescent="0.15">
      <c r="A58" s="11" t="s">
        <v>587</v>
      </c>
      <c r="B58" s="16" t="s">
        <v>190</v>
      </c>
    </row>
    <row r="59" spans="1:2" hidden="1" x14ac:dyDescent="0.15">
      <c r="A59" s="11" t="s">
        <v>587</v>
      </c>
      <c r="B59" s="2" t="s">
        <v>228</v>
      </c>
    </row>
    <row r="60" spans="1:2" hidden="1" x14ac:dyDescent="0.15">
      <c r="A60" s="11" t="s">
        <v>587</v>
      </c>
      <c r="B60" s="13" t="s">
        <v>45</v>
      </c>
    </row>
    <row r="61" spans="1:2" hidden="1" x14ac:dyDescent="0.15">
      <c r="A61" s="11" t="s">
        <v>587</v>
      </c>
      <c r="B61" s="13" t="s">
        <v>46</v>
      </c>
    </row>
    <row r="62" spans="1:2" hidden="1" x14ac:dyDescent="0.15">
      <c r="A62" s="11" t="s">
        <v>587</v>
      </c>
      <c r="B62" s="16" t="s">
        <v>192</v>
      </c>
    </row>
    <row r="63" spans="1:2" hidden="1" x14ac:dyDescent="0.15">
      <c r="A63" s="11" t="s">
        <v>587</v>
      </c>
      <c r="B63" s="12" t="s">
        <v>752</v>
      </c>
    </row>
    <row r="64" spans="1:2" hidden="1" x14ac:dyDescent="0.15">
      <c r="A64" s="11" t="s">
        <v>587</v>
      </c>
      <c r="B64" s="46" t="s">
        <v>755</v>
      </c>
    </row>
    <row r="65" spans="1:2" hidden="1" x14ac:dyDescent="0.15">
      <c r="A65" s="11" t="s">
        <v>587</v>
      </c>
      <c r="B65" s="45" t="s">
        <v>754</v>
      </c>
    </row>
    <row r="66" spans="1:2" hidden="1" x14ac:dyDescent="0.15">
      <c r="A66" s="11" t="s">
        <v>587</v>
      </c>
      <c r="B66" s="16" t="s">
        <v>208</v>
      </c>
    </row>
    <row r="67" spans="1:2" hidden="1" x14ac:dyDescent="0.15">
      <c r="A67" s="11" t="s">
        <v>587</v>
      </c>
      <c r="B67" s="14" t="s">
        <v>297</v>
      </c>
    </row>
    <row r="68" spans="1:2" hidden="1" x14ac:dyDescent="0.15">
      <c r="A68" s="11" t="s">
        <v>587</v>
      </c>
      <c r="B68" s="18" t="s">
        <v>163</v>
      </c>
    </row>
    <row r="69" spans="1:2" hidden="1" x14ac:dyDescent="0.15">
      <c r="A69" s="11" t="s">
        <v>587</v>
      </c>
      <c r="B69" s="19" t="s">
        <v>164</v>
      </c>
    </row>
    <row r="70" spans="1:2" hidden="1" x14ac:dyDescent="0.15">
      <c r="A70" s="11" t="s">
        <v>587</v>
      </c>
      <c r="B70" s="20" t="s">
        <v>585</v>
      </c>
    </row>
    <row r="71" spans="1:2" hidden="1" x14ac:dyDescent="0.15">
      <c r="A71" s="11" t="s">
        <v>587</v>
      </c>
      <c r="B71" s="10" t="s">
        <v>237</v>
      </c>
    </row>
    <row r="72" spans="1:2" hidden="1" x14ac:dyDescent="0.15">
      <c r="A72" s="11" t="s">
        <v>587</v>
      </c>
      <c r="B72" s="2" t="s">
        <v>186</v>
      </c>
    </row>
    <row r="73" spans="1:2" hidden="1" x14ac:dyDescent="0.15">
      <c r="A73" s="11" t="s">
        <v>587</v>
      </c>
      <c r="B73" s="10" t="s">
        <v>58</v>
      </c>
    </row>
    <row r="74" spans="1:2" hidden="1" x14ac:dyDescent="0.15">
      <c r="A74" s="11" t="s">
        <v>587</v>
      </c>
      <c r="B74" s="2" t="s">
        <v>195</v>
      </c>
    </row>
    <row r="75" spans="1:2" hidden="1" x14ac:dyDescent="0.15">
      <c r="A75" s="11" t="s">
        <v>587</v>
      </c>
      <c r="B75" s="2" t="s">
        <v>182</v>
      </c>
    </row>
    <row r="76" spans="1:2" hidden="1" x14ac:dyDescent="0.15">
      <c r="A76" s="11" t="s">
        <v>587</v>
      </c>
      <c r="B76" s="50" t="s">
        <v>785</v>
      </c>
    </row>
    <row r="77" spans="1:2" hidden="1" x14ac:dyDescent="0.15">
      <c r="A77" s="11" t="s">
        <v>587</v>
      </c>
      <c r="B77" s="50" t="s">
        <v>786</v>
      </c>
    </row>
    <row r="78" spans="1:2" hidden="1" x14ac:dyDescent="0.15">
      <c r="A78" s="11" t="s">
        <v>587</v>
      </c>
      <c r="B78" s="50" t="s">
        <v>787</v>
      </c>
    </row>
    <row r="79" spans="1:2" hidden="1" x14ac:dyDescent="0.15">
      <c r="A79" s="11" t="s">
        <v>587</v>
      </c>
      <c r="B79" s="50" t="s">
        <v>788</v>
      </c>
    </row>
    <row r="80" spans="1:2" hidden="1" x14ac:dyDescent="0.15">
      <c r="A80" s="11" t="s">
        <v>587</v>
      </c>
      <c r="B80" s="50" t="s">
        <v>789</v>
      </c>
    </row>
    <row r="81" spans="10:10" hidden="1" x14ac:dyDescent="0.15"/>
    <row r="82" spans="10:10" hidden="1" x14ac:dyDescent="0.15"/>
    <row r="83" spans="10:10" hidden="1" x14ac:dyDescent="0.15">
      <c r="J83" t="s">
        <v>575</v>
      </c>
    </row>
    <row r="84" spans="10:10" hidden="1" x14ac:dyDescent="0.15">
      <c r="J84" t="s">
        <v>15</v>
      </c>
    </row>
    <row r="85" spans="10:10" hidden="1" x14ac:dyDescent="0.15">
      <c r="J85" t="s">
        <v>16</v>
      </c>
    </row>
    <row r="86" spans="10:10" hidden="1" x14ac:dyDescent="0.15">
      <c r="J86" t="s">
        <v>17</v>
      </c>
    </row>
    <row r="87" spans="10:10" hidden="1" x14ac:dyDescent="0.15">
      <c r="J87" t="s">
        <v>18</v>
      </c>
    </row>
    <row r="88" spans="10:10" hidden="1" x14ac:dyDescent="0.15">
      <c r="J88" t="s">
        <v>19</v>
      </c>
    </row>
    <row r="89" spans="10:10" hidden="1" x14ac:dyDescent="0.15">
      <c r="J89" t="s">
        <v>20</v>
      </c>
    </row>
    <row r="90" spans="10:10" hidden="1" x14ac:dyDescent="0.15">
      <c r="J90" t="s">
        <v>21</v>
      </c>
    </row>
    <row r="91" spans="10:10" hidden="1" x14ac:dyDescent="0.15">
      <c r="J91" t="s">
        <v>22</v>
      </c>
    </row>
    <row r="92" spans="10:10" hidden="1" x14ac:dyDescent="0.15">
      <c r="J92" t="s">
        <v>23</v>
      </c>
    </row>
    <row r="93" spans="10:10" hidden="1" x14ac:dyDescent="0.15"/>
    <row r="94" spans="10:10" hidden="1" x14ac:dyDescent="0.15"/>
    <row r="95" spans="10:10" hidden="1" x14ac:dyDescent="0.15"/>
    <row r="96" spans="10:10" hidden="1" x14ac:dyDescent="0.15"/>
    <row r="97" spans="1:16" hidden="1" x14ac:dyDescent="0.15"/>
    <row r="98" spans="1:16" hidden="1" x14ac:dyDescent="0.15"/>
    <row r="99" spans="1:16" hidden="1" x14ac:dyDescent="0.15"/>
    <row r="100" spans="1:16" hidden="1" x14ac:dyDescent="0.15"/>
    <row r="101" spans="1:16" hidden="1" x14ac:dyDescent="0.15"/>
    <row r="102" spans="1:16" hidden="1" x14ac:dyDescent="0.15"/>
    <row r="104" spans="1:16" x14ac:dyDescent="0.15">
      <c r="E104" t="s">
        <v>8</v>
      </c>
      <c r="F104" s="7" t="s">
        <v>653</v>
      </c>
      <c r="G104" s="4" t="s">
        <v>12</v>
      </c>
      <c r="H104" s="4" t="s">
        <v>13</v>
      </c>
    </row>
    <row r="105" spans="1:16" x14ac:dyDescent="0.15">
      <c r="E105" t="s">
        <v>654</v>
      </c>
      <c r="F105" t="s">
        <v>156</v>
      </c>
      <c r="G105" s="13" t="s">
        <v>999</v>
      </c>
      <c r="H105" t="s">
        <v>15</v>
      </c>
    </row>
    <row r="106" spans="1:16" x14ac:dyDescent="0.15">
      <c r="E106" t="s">
        <v>654</v>
      </c>
      <c r="F106" t="s">
        <v>156</v>
      </c>
      <c r="G106" s="13" t="s">
        <v>997</v>
      </c>
      <c r="H106" t="s">
        <v>16</v>
      </c>
    </row>
    <row r="107" spans="1:16" x14ac:dyDescent="0.15">
      <c r="E107" t="s">
        <v>654</v>
      </c>
      <c r="F107" t="s">
        <v>156</v>
      </c>
      <c r="G107" s="13" t="s">
        <v>998</v>
      </c>
      <c r="H107" t="s">
        <v>16</v>
      </c>
    </row>
    <row r="108" spans="1:16" x14ac:dyDescent="0.15">
      <c r="E108" t="s">
        <v>654</v>
      </c>
      <c r="F108" t="s">
        <v>156</v>
      </c>
      <c r="G108" s="13" t="s">
        <v>995</v>
      </c>
      <c r="H108" s="7" t="s">
        <v>1000</v>
      </c>
    </row>
    <row r="109" spans="1:16" x14ac:dyDescent="0.15">
      <c r="E109" t="s">
        <v>654</v>
      </c>
      <c r="F109" t="s">
        <v>156</v>
      </c>
      <c r="G109" s="13" t="s">
        <v>996</v>
      </c>
      <c r="H109" t="s">
        <v>18</v>
      </c>
    </row>
    <row r="110" spans="1:16" s="26" customFormat="1" ht="14.25" x14ac:dyDescent="0.15">
      <c r="A110" s="255"/>
      <c r="B110" s="268"/>
      <c r="C110" s="133"/>
      <c r="D110" s="1"/>
      <c r="E110" s="271" t="s">
        <v>1082</v>
      </c>
      <c r="F110" s="267" t="s">
        <v>1071</v>
      </c>
      <c r="G110" s="265" t="s">
        <v>1083</v>
      </c>
      <c r="H110" s="265" t="s">
        <v>827</v>
      </c>
      <c r="I110" s="265"/>
      <c r="J110" s="265"/>
      <c r="K110" s="265"/>
      <c r="L110" s="265"/>
      <c r="M110" s="265"/>
      <c r="N110" s="265"/>
      <c r="O110" s="265"/>
      <c r="P110" s="166"/>
    </row>
    <row r="111" spans="1:16" s="26" customFormat="1" ht="14.25" x14ac:dyDescent="0.15">
      <c r="A111" s="255"/>
      <c r="B111" s="268"/>
      <c r="C111" s="133"/>
      <c r="D111" s="1"/>
      <c r="E111" s="271" t="s">
        <v>1082</v>
      </c>
      <c r="F111" s="267" t="s">
        <v>1071</v>
      </c>
      <c r="G111" s="265" t="s">
        <v>1084</v>
      </c>
      <c r="H111" s="265" t="s">
        <v>1086</v>
      </c>
      <c r="I111" s="265"/>
      <c r="J111" s="265"/>
      <c r="K111" s="265"/>
      <c r="L111" s="265"/>
      <c r="M111" s="265"/>
      <c r="N111" s="265"/>
      <c r="O111" s="265"/>
      <c r="P111" s="166"/>
    </row>
    <row r="112" spans="1:16" s="26" customFormat="1" ht="14.25" x14ac:dyDescent="0.15">
      <c r="A112" s="255"/>
      <c r="B112" s="268"/>
      <c r="C112" s="133"/>
      <c r="D112" s="1"/>
      <c r="E112" s="271">
        <v>1127</v>
      </c>
      <c r="F112" s="267" t="s">
        <v>1071</v>
      </c>
      <c r="G112" s="265" t="s">
        <v>1085</v>
      </c>
      <c r="H112" s="265" t="s">
        <v>1087</v>
      </c>
      <c r="I112" s="265"/>
      <c r="J112" s="265"/>
      <c r="K112" s="265"/>
      <c r="L112" s="265"/>
      <c r="M112" s="265"/>
      <c r="N112" s="265"/>
      <c r="O112" s="265"/>
      <c r="P112" s="166"/>
    </row>
    <row r="113" spans="5:8" x14ac:dyDescent="0.15">
      <c r="E113" t="s">
        <v>655</v>
      </c>
      <c r="F113" t="s">
        <v>157</v>
      </c>
      <c r="G113" s="2" t="s">
        <v>57</v>
      </c>
      <c r="H113" t="s">
        <v>15</v>
      </c>
    </row>
    <row r="114" spans="5:8" x14ac:dyDescent="0.15">
      <c r="E114" t="s">
        <v>655</v>
      </c>
      <c r="F114" t="s">
        <v>157</v>
      </c>
      <c r="G114" s="19" t="s">
        <v>585</v>
      </c>
      <c r="H114" t="s">
        <v>17</v>
      </c>
    </row>
    <row r="115" spans="5:8" x14ac:dyDescent="0.15">
      <c r="E115" t="s">
        <v>655</v>
      </c>
      <c r="F115" t="s">
        <v>157</v>
      </c>
      <c r="G115" s="20" t="s">
        <v>767</v>
      </c>
      <c r="H115" t="s">
        <v>19</v>
      </c>
    </row>
    <row r="116" spans="5:8" x14ac:dyDescent="0.15">
      <c r="E116" t="s">
        <v>656</v>
      </c>
      <c r="F116" t="s">
        <v>160</v>
      </c>
      <c r="G116" s="13" t="s">
        <v>45</v>
      </c>
      <c r="H116" t="s">
        <v>15</v>
      </c>
    </row>
    <row r="117" spans="5:8" x14ac:dyDescent="0.15">
      <c r="E117" t="s">
        <v>656</v>
      </c>
      <c r="F117" t="s">
        <v>160</v>
      </c>
      <c r="G117" s="13" t="s">
        <v>46</v>
      </c>
      <c r="H117" t="s">
        <v>16</v>
      </c>
    </row>
    <row r="118" spans="5:8" x14ac:dyDescent="0.15">
      <c r="E118" t="s">
        <v>656</v>
      </c>
      <c r="F118" t="s">
        <v>160</v>
      </c>
      <c r="G118" s="13" t="s">
        <v>48</v>
      </c>
      <c r="H118" t="s">
        <v>18</v>
      </c>
    </row>
    <row r="119" spans="5:8" x14ac:dyDescent="0.15">
      <c r="E119" t="s">
        <v>656</v>
      </c>
      <c r="F119" t="s">
        <v>160</v>
      </c>
      <c r="G119" s="2" t="s">
        <v>49</v>
      </c>
      <c r="H119" t="s">
        <v>19</v>
      </c>
    </row>
    <row r="120" spans="5:8" x14ac:dyDescent="0.15">
      <c r="E120" t="s">
        <v>656</v>
      </c>
      <c r="F120" t="s">
        <v>160</v>
      </c>
      <c r="G120" s="2" t="s">
        <v>50</v>
      </c>
      <c r="H120" t="s">
        <v>20</v>
      </c>
    </row>
    <row r="121" spans="5:8" x14ac:dyDescent="0.15">
      <c r="E121" t="s">
        <v>656</v>
      </c>
      <c r="F121" t="s">
        <v>160</v>
      </c>
      <c r="G121" s="20" t="s">
        <v>1066</v>
      </c>
      <c r="H121" t="s">
        <v>21</v>
      </c>
    </row>
    <row r="122" spans="5:8" x14ac:dyDescent="0.15">
      <c r="E122" t="s">
        <v>657</v>
      </c>
      <c r="F122" t="s">
        <v>161</v>
      </c>
      <c r="G122" s="18" t="s">
        <v>163</v>
      </c>
      <c r="H122" t="s">
        <v>575</v>
      </c>
    </row>
    <row r="123" spans="5:8" x14ac:dyDescent="0.15">
      <c r="E123" t="s">
        <v>657</v>
      </c>
      <c r="F123" t="s">
        <v>161</v>
      </c>
      <c r="G123" s="19" t="s">
        <v>164</v>
      </c>
      <c r="H123" t="s">
        <v>16</v>
      </c>
    </row>
    <row r="124" spans="5:8" x14ac:dyDescent="0.15">
      <c r="E124" t="s">
        <v>657</v>
      </c>
      <c r="F124" t="s">
        <v>161</v>
      </c>
      <c r="G124" s="20" t="s">
        <v>585</v>
      </c>
      <c r="H124" t="s">
        <v>17</v>
      </c>
    </row>
    <row r="125" spans="5:8" x14ac:dyDescent="0.15">
      <c r="E125" t="s">
        <v>657</v>
      </c>
      <c r="F125" t="s">
        <v>161</v>
      </c>
      <c r="G125" s="13" t="s">
        <v>48</v>
      </c>
      <c r="H125" t="s">
        <v>18</v>
      </c>
    </row>
    <row r="126" spans="5:8" x14ac:dyDescent="0.15">
      <c r="E126" t="s">
        <v>657</v>
      </c>
      <c r="F126" t="s">
        <v>161</v>
      </c>
      <c r="G126" s="16" t="s">
        <v>62</v>
      </c>
      <c r="H126" t="s">
        <v>19</v>
      </c>
    </row>
    <row r="127" spans="5:8" x14ac:dyDescent="0.15">
      <c r="E127" t="s">
        <v>658</v>
      </c>
      <c r="F127" t="s">
        <v>166</v>
      </c>
      <c r="G127" s="43" t="s">
        <v>782</v>
      </c>
      <c r="H127" t="s">
        <v>17</v>
      </c>
    </row>
    <row r="128" spans="5:8" x14ac:dyDescent="0.15">
      <c r="E128" t="s">
        <v>658</v>
      </c>
      <c r="F128" t="s">
        <v>166</v>
      </c>
      <c r="G128" s="2" t="s">
        <v>169</v>
      </c>
      <c r="H128" t="s">
        <v>18</v>
      </c>
    </row>
    <row r="129" spans="5:8" x14ac:dyDescent="0.15">
      <c r="E129" t="s">
        <v>658</v>
      </c>
      <c r="F129" t="s">
        <v>166</v>
      </c>
      <c r="G129" s="2" t="s">
        <v>170</v>
      </c>
      <c r="H129" t="s">
        <v>19</v>
      </c>
    </row>
    <row r="130" spans="5:8" x14ac:dyDescent="0.15">
      <c r="E130" t="s">
        <v>659</v>
      </c>
      <c r="F130" t="s">
        <v>171</v>
      </c>
      <c r="G130" s="2" t="s">
        <v>173</v>
      </c>
      <c r="H130" t="s">
        <v>17</v>
      </c>
    </row>
    <row r="131" spans="5:8" x14ac:dyDescent="0.15">
      <c r="E131" t="s">
        <v>659</v>
      </c>
      <c r="F131" t="s">
        <v>171</v>
      </c>
      <c r="G131" s="2" t="s">
        <v>174</v>
      </c>
      <c r="H131" t="s">
        <v>18</v>
      </c>
    </row>
    <row r="132" spans="5:8" x14ac:dyDescent="0.15">
      <c r="E132" t="s">
        <v>659</v>
      </c>
      <c r="F132" t="s">
        <v>171</v>
      </c>
      <c r="G132" s="20" t="s">
        <v>763</v>
      </c>
      <c r="H132" t="s">
        <v>19</v>
      </c>
    </row>
    <row r="133" spans="5:8" x14ac:dyDescent="0.15">
      <c r="E133" t="s">
        <v>659</v>
      </c>
      <c r="F133" t="s">
        <v>171</v>
      </c>
      <c r="G133" s="20" t="s">
        <v>764</v>
      </c>
      <c r="H133" t="s">
        <v>20</v>
      </c>
    </row>
    <row r="134" spans="5:8" x14ac:dyDescent="0.15">
      <c r="E134" t="s">
        <v>660</v>
      </c>
      <c r="F134" t="s">
        <v>177</v>
      </c>
      <c r="G134" s="2" t="s">
        <v>173</v>
      </c>
      <c r="H134" t="s">
        <v>17</v>
      </c>
    </row>
    <row r="135" spans="5:8" x14ac:dyDescent="0.15">
      <c r="E135" t="s">
        <v>660</v>
      </c>
      <c r="F135" t="s">
        <v>177</v>
      </c>
      <c r="G135" s="2" t="s">
        <v>174</v>
      </c>
      <c r="H135" t="s">
        <v>18</v>
      </c>
    </row>
    <row r="136" spans="5:8" x14ac:dyDescent="0.15">
      <c r="E136" t="s">
        <v>660</v>
      </c>
      <c r="F136" t="s">
        <v>177</v>
      </c>
      <c r="G136" s="20" t="s">
        <v>763</v>
      </c>
      <c r="H136" t="s">
        <v>19</v>
      </c>
    </row>
    <row r="137" spans="5:8" x14ac:dyDescent="0.15">
      <c r="E137" t="s">
        <v>660</v>
      </c>
      <c r="F137" t="s">
        <v>177</v>
      </c>
      <c r="G137" s="20" t="s">
        <v>764</v>
      </c>
      <c r="H137" t="s">
        <v>20</v>
      </c>
    </row>
    <row r="138" spans="5:8" x14ac:dyDescent="0.15">
      <c r="E138" t="s">
        <v>661</v>
      </c>
      <c r="F138" t="s">
        <v>179</v>
      </c>
      <c r="G138" s="47" t="s">
        <v>58</v>
      </c>
      <c r="H138" t="s">
        <v>17</v>
      </c>
    </row>
    <row r="139" spans="5:8" x14ac:dyDescent="0.15">
      <c r="E139" t="s">
        <v>661</v>
      </c>
      <c r="F139" t="s">
        <v>179</v>
      </c>
      <c r="G139" s="2" t="s">
        <v>181</v>
      </c>
      <c r="H139" t="s">
        <v>18</v>
      </c>
    </row>
    <row r="140" spans="5:8" x14ac:dyDescent="0.15">
      <c r="E140" t="s">
        <v>661</v>
      </c>
      <c r="F140" t="s">
        <v>179</v>
      </c>
      <c r="G140" s="2" t="s">
        <v>182</v>
      </c>
      <c r="H140" t="s">
        <v>19</v>
      </c>
    </row>
    <row r="141" spans="5:8" x14ac:dyDescent="0.15">
      <c r="E141" t="s">
        <v>662</v>
      </c>
      <c r="F141" t="s">
        <v>183</v>
      </c>
      <c r="G141" s="2" t="s">
        <v>185</v>
      </c>
      <c r="H141" t="s">
        <v>17</v>
      </c>
    </row>
    <row r="142" spans="5:8" x14ac:dyDescent="0.15">
      <c r="E142" t="s">
        <v>662</v>
      </c>
      <c r="F142" t="s">
        <v>183</v>
      </c>
      <c r="G142" s="2" t="s">
        <v>186</v>
      </c>
      <c r="H142" t="s">
        <v>18</v>
      </c>
    </row>
    <row r="143" spans="5:8" x14ac:dyDescent="0.15">
      <c r="E143" t="s">
        <v>662</v>
      </c>
      <c r="F143" t="s">
        <v>183</v>
      </c>
      <c r="G143" s="19" t="s">
        <v>164</v>
      </c>
      <c r="H143" t="s">
        <v>19</v>
      </c>
    </row>
    <row r="144" spans="5:8" x14ac:dyDescent="0.15">
      <c r="E144" t="s">
        <v>663</v>
      </c>
      <c r="F144" t="s">
        <v>187</v>
      </c>
      <c r="G144" s="2" t="s">
        <v>185</v>
      </c>
      <c r="H144" t="s">
        <v>17</v>
      </c>
    </row>
    <row r="145" spans="5:8" x14ac:dyDescent="0.15">
      <c r="E145" t="s">
        <v>663</v>
      </c>
      <c r="F145" t="s">
        <v>187</v>
      </c>
      <c r="G145" s="2" t="s">
        <v>186</v>
      </c>
      <c r="H145" t="s">
        <v>18</v>
      </c>
    </row>
    <row r="146" spans="5:8" x14ac:dyDescent="0.15">
      <c r="E146" t="s">
        <v>664</v>
      </c>
      <c r="F146" t="s">
        <v>188</v>
      </c>
      <c r="G146" s="45" t="s">
        <v>841</v>
      </c>
      <c r="H146" t="s">
        <v>16</v>
      </c>
    </row>
    <row r="147" spans="5:8" x14ac:dyDescent="0.15">
      <c r="E147" t="s">
        <v>664</v>
      </c>
      <c r="F147" t="s">
        <v>188</v>
      </c>
      <c r="G147" s="16" t="s">
        <v>190</v>
      </c>
      <c r="H147" t="s">
        <v>17</v>
      </c>
    </row>
    <row r="148" spans="5:8" x14ac:dyDescent="0.15">
      <c r="E148" t="s">
        <v>665</v>
      </c>
      <c r="F148" t="s">
        <v>191</v>
      </c>
      <c r="G148" s="16" t="s">
        <v>192</v>
      </c>
      <c r="H148" t="s">
        <v>16</v>
      </c>
    </row>
    <row r="149" spans="5:8" x14ac:dyDescent="0.15">
      <c r="E149" t="s">
        <v>666</v>
      </c>
      <c r="F149" t="s">
        <v>193</v>
      </c>
      <c r="G149" s="2" t="s">
        <v>195</v>
      </c>
      <c r="H149" t="s">
        <v>18</v>
      </c>
    </row>
    <row r="150" spans="5:8" x14ac:dyDescent="0.15">
      <c r="E150" t="s">
        <v>667</v>
      </c>
      <c r="F150" t="s">
        <v>196</v>
      </c>
      <c r="G150" s="2" t="s">
        <v>195</v>
      </c>
      <c r="H150" t="s">
        <v>17</v>
      </c>
    </row>
    <row r="151" spans="5:8" x14ac:dyDescent="0.15">
      <c r="E151" t="s">
        <v>668</v>
      </c>
      <c r="F151" t="s">
        <v>198</v>
      </c>
      <c r="G151" s="2" t="s">
        <v>195</v>
      </c>
      <c r="H151" t="s">
        <v>18</v>
      </c>
    </row>
    <row r="152" spans="5:8" x14ac:dyDescent="0.15">
      <c r="E152" t="s">
        <v>669</v>
      </c>
      <c r="F152" t="s">
        <v>200</v>
      </c>
      <c r="G152" s="2" t="s">
        <v>195</v>
      </c>
      <c r="H152" t="s">
        <v>18</v>
      </c>
    </row>
    <row r="153" spans="5:8" x14ac:dyDescent="0.15">
      <c r="E153" t="s">
        <v>670</v>
      </c>
      <c r="F153" t="s">
        <v>202</v>
      </c>
      <c r="G153" s="2" t="s">
        <v>195</v>
      </c>
      <c r="H153" t="s">
        <v>18</v>
      </c>
    </row>
    <row r="154" spans="5:8" x14ac:dyDescent="0.15">
      <c r="E154" t="s">
        <v>671</v>
      </c>
      <c r="F154" t="s">
        <v>204</v>
      </c>
      <c r="G154" s="2" t="s">
        <v>173</v>
      </c>
      <c r="H154" t="s">
        <v>17</v>
      </c>
    </row>
    <row r="155" spans="5:8" x14ac:dyDescent="0.15">
      <c r="E155" t="s">
        <v>671</v>
      </c>
      <c r="F155" t="s">
        <v>204</v>
      </c>
      <c r="G155" s="2" t="s">
        <v>174</v>
      </c>
      <c r="H155" t="s">
        <v>18</v>
      </c>
    </row>
    <row r="156" spans="5:8" x14ac:dyDescent="0.15">
      <c r="E156" t="s">
        <v>671</v>
      </c>
      <c r="F156" t="s">
        <v>204</v>
      </c>
      <c r="G156" s="16" t="s">
        <v>207</v>
      </c>
      <c r="H156" t="s">
        <v>19</v>
      </c>
    </row>
    <row r="157" spans="5:8" x14ac:dyDescent="0.15">
      <c r="E157" t="s">
        <v>671</v>
      </c>
      <c r="F157" t="s">
        <v>204</v>
      </c>
      <c r="G157" s="16" t="s">
        <v>208</v>
      </c>
      <c r="H157" t="s">
        <v>20</v>
      </c>
    </row>
    <row r="158" spans="5:8" x14ac:dyDescent="0.15">
      <c r="E158" t="s">
        <v>672</v>
      </c>
      <c r="F158" t="s">
        <v>209</v>
      </c>
      <c r="G158" s="20" t="s">
        <v>1083</v>
      </c>
      <c r="H158" t="s">
        <v>15</v>
      </c>
    </row>
    <row r="159" spans="5:8" x14ac:dyDescent="0.15">
      <c r="E159" t="s">
        <v>672</v>
      </c>
      <c r="F159" t="s">
        <v>209</v>
      </c>
      <c r="G159" s="20" t="s">
        <v>1084</v>
      </c>
      <c r="H159" t="s">
        <v>17</v>
      </c>
    </row>
    <row r="160" spans="5:8" x14ac:dyDescent="0.15">
      <c r="E160" t="s">
        <v>672</v>
      </c>
      <c r="F160" t="s">
        <v>209</v>
      </c>
      <c r="G160" s="20" t="s">
        <v>1085</v>
      </c>
      <c r="H160" t="s">
        <v>18</v>
      </c>
    </row>
    <row r="161" spans="1:16" x14ac:dyDescent="0.15">
      <c r="E161" t="s">
        <v>672</v>
      </c>
      <c r="F161" t="s">
        <v>209</v>
      </c>
      <c r="G161" s="20" t="s">
        <v>1101</v>
      </c>
      <c r="H161" t="s">
        <v>19</v>
      </c>
    </row>
    <row r="162" spans="1:16" x14ac:dyDescent="0.15">
      <c r="E162" t="s">
        <v>672</v>
      </c>
      <c r="F162" t="s">
        <v>209</v>
      </c>
      <c r="G162" s="7" t="s">
        <v>1107</v>
      </c>
      <c r="H162" s="7" t="s">
        <v>1108</v>
      </c>
    </row>
    <row r="163" spans="1:16" x14ac:dyDescent="0.15">
      <c r="E163" t="s">
        <v>673</v>
      </c>
      <c r="F163" t="s">
        <v>211</v>
      </c>
      <c r="G163" s="13" t="s">
        <v>766</v>
      </c>
      <c r="H163" t="s">
        <v>16</v>
      </c>
    </row>
    <row r="164" spans="1:16" x14ac:dyDescent="0.15">
      <c r="E164" t="s">
        <v>673</v>
      </c>
      <c r="F164" t="s">
        <v>211</v>
      </c>
      <c r="G164" s="13" t="s">
        <v>215</v>
      </c>
      <c r="H164" t="s">
        <v>17</v>
      </c>
    </row>
    <row r="165" spans="1:16" x14ac:dyDescent="0.15">
      <c r="E165" t="s">
        <v>673</v>
      </c>
      <c r="F165" t="s">
        <v>211</v>
      </c>
      <c r="G165" s="13" t="s">
        <v>216</v>
      </c>
      <c r="H165" t="s">
        <v>18</v>
      </c>
    </row>
    <row r="166" spans="1:16" x14ac:dyDescent="0.15">
      <c r="E166" s="283">
        <v>1526</v>
      </c>
      <c r="F166" t="s">
        <v>211</v>
      </c>
      <c r="G166" s="13" t="s">
        <v>1117</v>
      </c>
      <c r="H166" s="7" t="s">
        <v>844</v>
      </c>
    </row>
    <row r="167" spans="1:16" x14ac:dyDescent="0.15">
      <c r="E167" s="283">
        <v>1526</v>
      </c>
      <c r="F167" t="s">
        <v>211</v>
      </c>
      <c r="G167" s="13" t="s">
        <v>1118</v>
      </c>
      <c r="H167" s="7" t="s">
        <v>845</v>
      </c>
    </row>
    <row r="168" spans="1:16" s="26" customFormat="1" ht="14.25" x14ac:dyDescent="0.15">
      <c r="A168" s="255"/>
      <c r="B168" s="256"/>
      <c r="C168" s="133"/>
      <c r="D168" s="269"/>
      <c r="E168" s="272">
        <v>1530</v>
      </c>
      <c r="F168" s="202" t="s">
        <v>1073</v>
      </c>
      <c r="G168" s="202" t="s">
        <v>1089</v>
      </c>
      <c r="H168" t="s">
        <v>15</v>
      </c>
      <c r="I168" s="202"/>
      <c r="J168" s="202"/>
      <c r="K168" s="202"/>
      <c r="L168" s="202"/>
      <c r="M168" s="202"/>
      <c r="N168" s="202"/>
      <c r="O168" s="202"/>
      <c r="P168" s="202"/>
    </row>
    <row r="169" spans="1:16" s="26" customFormat="1" ht="14.25" x14ac:dyDescent="0.15">
      <c r="A169" s="255"/>
      <c r="B169" s="256"/>
      <c r="C169" s="133"/>
      <c r="D169" s="269"/>
      <c r="E169" s="272">
        <v>1530</v>
      </c>
      <c r="F169" s="202" t="s">
        <v>1073</v>
      </c>
      <c r="G169" s="202" t="s">
        <v>1090</v>
      </c>
      <c r="H169" t="s">
        <v>16</v>
      </c>
      <c r="I169" s="202"/>
      <c r="J169" s="202"/>
      <c r="K169" s="202"/>
      <c r="L169" s="202"/>
      <c r="M169" s="202"/>
      <c r="N169" s="202"/>
      <c r="O169" s="202"/>
      <c r="P169" s="202"/>
    </row>
    <row r="170" spans="1:16" s="26" customFormat="1" ht="14.25" x14ac:dyDescent="0.15">
      <c r="A170" s="255"/>
      <c r="B170" s="256"/>
      <c r="C170" s="133"/>
      <c r="D170" s="269"/>
      <c r="E170" s="272">
        <v>1530</v>
      </c>
      <c r="F170" s="202" t="s">
        <v>1073</v>
      </c>
      <c r="G170" s="202" t="s">
        <v>1091</v>
      </c>
      <c r="H170" t="s">
        <v>17</v>
      </c>
      <c r="I170" s="202"/>
      <c r="J170" s="202"/>
      <c r="K170" s="202"/>
      <c r="L170" s="202"/>
      <c r="M170" s="202"/>
      <c r="N170" s="202"/>
      <c r="O170" s="202"/>
      <c r="P170" s="202"/>
    </row>
    <row r="171" spans="1:16" s="26" customFormat="1" ht="14.25" x14ac:dyDescent="0.15">
      <c r="A171" s="255"/>
      <c r="B171" s="256"/>
      <c r="C171" s="133"/>
      <c r="D171" s="269"/>
      <c r="E171" s="272">
        <v>1530</v>
      </c>
      <c r="F171" s="202" t="s">
        <v>1073</v>
      </c>
      <c r="G171" s="202" t="s">
        <v>1092</v>
      </c>
      <c r="H171" t="s">
        <v>18</v>
      </c>
      <c r="I171" s="202"/>
      <c r="J171" s="202"/>
      <c r="K171" s="202"/>
      <c r="L171" s="202"/>
      <c r="M171" s="202"/>
      <c r="N171" s="202"/>
      <c r="O171" s="202"/>
      <c r="P171" s="202"/>
    </row>
    <row r="172" spans="1:16" s="26" customFormat="1" ht="14.25" x14ac:dyDescent="0.15">
      <c r="A172" s="255"/>
      <c r="B172" s="256"/>
      <c r="C172" s="133"/>
      <c r="D172" s="269"/>
      <c r="E172" s="272">
        <v>1530</v>
      </c>
      <c r="F172" s="202" t="s">
        <v>1073</v>
      </c>
      <c r="G172" s="202" t="s">
        <v>1093</v>
      </c>
      <c r="H172" t="s">
        <v>19</v>
      </c>
      <c r="I172" s="202"/>
      <c r="J172" s="202"/>
      <c r="K172" s="202"/>
      <c r="L172" s="202"/>
      <c r="M172" s="202"/>
      <c r="N172" s="202"/>
      <c r="O172" s="202"/>
      <c r="P172" s="202"/>
    </row>
    <row r="173" spans="1:16" s="26" customFormat="1" ht="14.25" x14ac:dyDescent="0.15">
      <c r="A173" s="255"/>
      <c r="B173" s="256"/>
      <c r="C173" s="133"/>
      <c r="D173" s="269"/>
      <c r="E173" s="272">
        <v>1530</v>
      </c>
      <c r="F173" s="202" t="s">
        <v>1073</v>
      </c>
      <c r="G173" s="202" t="s">
        <v>1094</v>
      </c>
      <c r="H173" s="7" t="s">
        <v>1096</v>
      </c>
      <c r="I173" s="202"/>
      <c r="J173" s="202"/>
      <c r="K173" s="202"/>
      <c r="L173" s="202"/>
      <c r="M173" s="202"/>
      <c r="N173" s="202"/>
      <c r="O173" s="202"/>
      <c r="P173" s="202"/>
    </row>
    <row r="174" spans="1:16" s="26" customFormat="1" ht="14.25" x14ac:dyDescent="0.15">
      <c r="A174" s="255"/>
      <c r="B174" s="256"/>
      <c r="C174" s="133"/>
      <c r="D174" s="269"/>
      <c r="E174" s="272">
        <v>1530</v>
      </c>
      <c r="F174" s="202" t="s">
        <v>1073</v>
      </c>
      <c r="G174" s="202" t="s">
        <v>1095</v>
      </c>
      <c r="H174" s="202" t="s">
        <v>1096</v>
      </c>
      <c r="I174" s="202"/>
      <c r="J174" s="202"/>
      <c r="K174" s="202"/>
      <c r="L174" s="202"/>
      <c r="M174" s="202"/>
      <c r="N174" s="202"/>
      <c r="O174" s="202"/>
      <c r="P174" s="202"/>
    </row>
    <row r="175" spans="1:16" s="26" customFormat="1" ht="14.25" x14ac:dyDescent="0.15">
      <c r="A175" s="255"/>
      <c r="B175" s="256"/>
      <c r="C175" s="133"/>
      <c r="D175" s="269"/>
      <c r="E175" s="271">
        <v>1531</v>
      </c>
      <c r="F175" s="266" t="s">
        <v>1080</v>
      </c>
      <c r="G175" s="33" t="s">
        <v>1088</v>
      </c>
      <c r="H175" s="33" t="s">
        <v>1065</v>
      </c>
      <c r="I175" s="33"/>
      <c r="J175" s="33"/>
      <c r="K175" s="33"/>
      <c r="L175" s="33"/>
      <c r="M175" s="33"/>
      <c r="N175" s="33"/>
      <c r="O175" s="33"/>
      <c r="P175" s="33"/>
    </row>
    <row r="176" spans="1:16" x14ac:dyDescent="0.15">
      <c r="E176" t="s">
        <v>674</v>
      </c>
      <c r="F176" t="s">
        <v>217</v>
      </c>
      <c r="G176" s="12" t="s">
        <v>580</v>
      </c>
      <c r="H176" s="7" t="s">
        <v>1027</v>
      </c>
    </row>
    <row r="177" spans="5:8" x14ac:dyDescent="0.15">
      <c r="E177" t="s">
        <v>674</v>
      </c>
      <c r="F177" t="s">
        <v>217</v>
      </c>
      <c r="G177" s="17" t="s">
        <v>218</v>
      </c>
      <c r="H177" s="7" t="s">
        <v>1027</v>
      </c>
    </row>
    <row r="178" spans="5:8" x14ac:dyDescent="0.15">
      <c r="E178" t="s">
        <v>674</v>
      </c>
      <c r="F178" t="s">
        <v>217</v>
      </c>
      <c r="G178" s="12" t="s">
        <v>586</v>
      </c>
      <c r="H178" s="7" t="s">
        <v>1026</v>
      </c>
    </row>
    <row r="179" spans="5:8" x14ac:dyDescent="0.15">
      <c r="E179" t="s">
        <v>674</v>
      </c>
      <c r="F179" t="s">
        <v>217</v>
      </c>
      <c r="G179" s="13" t="s">
        <v>219</v>
      </c>
      <c r="H179" s="7" t="s">
        <v>1028</v>
      </c>
    </row>
    <row r="180" spans="5:8" x14ac:dyDescent="0.15">
      <c r="E180" t="s">
        <v>674</v>
      </c>
      <c r="F180" t="s">
        <v>217</v>
      </c>
      <c r="G180" s="12" t="s">
        <v>581</v>
      </c>
      <c r="H180" s="7" t="s">
        <v>1029</v>
      </c>
    </row>
    <row r="181" spans="5:8" x14ac:dyDescent="0.15">
      <c r="E181" t="s">
        <v>674</v>
      </c>
      <c r="F181" t="s">
        <v>217</v>
      </c>
      <c r="G181" s="12" t="s">
        <v>1030</v>
      </c>
      <c r="H181" s="7" t="s">
        <v>1031</v>
      </c>
    </row>
    <row r="182" spans="5:8" x14ac:dyDescent="0.15">
      <c r="E182" t="s">
        <v>675</v>
      </c>
      <c r="F182" t="s">
        <v>220</v>
      </c>
      <c r="G182" s="13" t="s">
        <v>45</v>
      </c>
      <c r="H182" t="s">
        <v>15</v>
      </c>
    </row>
    <row r="183" spans="5:8" x14ac:dyDescent="0.15">
      <c r="E183" t="s">
        <v>675</v>
      </c>
      <c r="F183" t="s">
        <v>220</v>
      </c>
      <c r="G183" s="13" t="s">
        <v>46</v>
      </c>
      <c r="H183" t="s">
        <v>16</v>
      </c>
    </row>
    <row r="184" spans="5:8" x14ac:dyDescent="0.15">
      <c r="E184" t="s">
        <v>675</v>
      </c>
      <c r="F184" t="s">
        <v>220</v>
      </c>
      <c r="G184" s="46" t="s">
        <v>755</v>
      </c>
      <c r="H184" t="s">
        <v>16</v>
      </c>
    </row>
    <row r="185" spans="5:8" x14ac:dyDescent="0.15">
      <c r="E185" t="s">
        <v>675</v>
      </c>
      <c r="F185" t="s">
        <v>220</v>
      </c>
      <c r="G185" s="45" t="s">
        <v>754</v>
      </c>
      <c r="H185" t="s">
        <v>17</v>
      </c>
    </row>
    <row r="186" spans="5:8" x14ac:dyDescent="0.15">
      <c r="E186" t="s">
        <v>675</v>
      </c>
      <c r="F186" t="s">
        <v>220</v>
      </c>
      <c r="G186" s="13" t="s">
        <v>48</v>
      </c>
      <c r="H186" t="s">
        <v>17</v>
      </c>
    </row>
    <row r="187" spans="5:8" x14ac:dyDescent="0.15">
      <c r="E187" t="s">
        <v>675</v>
      </c>
      <c r="F187" t="s">
        <v>220</v>
      </c>
      <c r="G187" s="16" t="s">
        <v>62</v>
      </c>
      <c r="H187" t="s">
        <v>18</v>
      </c>
    </row>
    <row r="188" spans="5:8" x14ac:dyDescent="0.15">
      <c r="E188" t="s">
        <v>676</v>
      </c>
      <c r="F188" t="s">
        <v>222</v>
      </c>
      <c r="G188" s="20" t="s">
        <v>872</v>
      </c>
      <c r="H188" t="s">
        <v>17</v>
      </c>
    </row>
    <row r="189" spans="5:8" x14ac:dyDescent="0.15">
      <c r="E189" t="s">
        <v>677</v>
      </c>
      <c r="F189" t="s">
        <v>224</v>
      </c>
      <c r="G189" s="2" t="s">
        <v>226</v>
      </c>
      <c r="H189" t="s">
        <v>16</v>
      </c>
    </row>
    <row r="190" spans="5:8" x14ac:dyDescent="0.15">
      <c r="E190" t="s">
        <v>677</v>
      </c>
      <c r="F190" t="s">
        <v>224</v>
      </c>
      <c r="G190" s="2" t="s">
        <v>227</v>
      </c>
      <c r="H190" t="s">
        <v>17</v>
      </c>
    </row>
    <row r="191" spans="5:8" x14ac:dyDescent="0.15">
      <c r="E191" t="s">
        <v>677</v>
      </c>
      <c r="F191" t="s">
        <v>224</v>
      </c>
      <c r="G191" s="2" t="s">
        <v>228</v>
      </c>
      <c r="H191" t="s">
        <v>18</v>
      </c>
    </row>
    <row r="192" spans="5:8" x14ac:dyDescent="0.15">
      <c r="E192" t="s">
        <v>677</v>
      </c>
      <c r="F192" t="s">
        <v>224</v>
      </c>
      <c r="G192" s="20" t="s">
        <v>585</v>
      </c>
      <c r="H192" t="s">
        <v>19</v>
      </c>
    </row>
    <row r="193" spans="5:8" x14ac:dyDescent="0.15">
      <c r="E193" t="s">
        <v>678</v>
      </c>
      <c r="F193" t="s">
        <v>229</v>
      </c>
      <c r="G193" s="19" t="s">
        <v>164</v>
      </c>
      <c r="H193" t="s">
        <v>17</v>
      </c>
    </row>
    <row r="194" spans="5:8" x14ac:dyDescent="0.15">
      <c r="E194" t="s">
        <v>679</v>
      </c>
      <c r="F194" t="s">
        <v>231</v>
      </c>
      <c r="G194" s="13" t="s">
        <v>45</v>
      </c>
      <c r="H194" t="s">
        <v>15</v>
      </c>
    </row>
    <row r="195" spans="5:8" x14ac:dyDescent="0.15">
      <c r="E195" t="s">
        <v>679</v>
      </c>
      <c r="F195" t="s">
        <v>231</v>
      </c>
      <c r="G195" s="13" t="s">
        <v>46</v>
      </c>
      <c r="H195" t="s">
        <v>16</v>
      </c>
    </row>
    <row r="196" spans="5:8" x14ac:dyDescent="0.15">
      <c r="E196" t="s">
        <v>679</v>
      </c>
      <c r="F196" t="s">
        <v>231</v>
      </c>
      <c r="G196" s="2" t="s">
        <v>232</v>
      </c>
      <c r="H196" t="s">
        <v>18</v>
      </c>
    </row>
    <row r="197" spans="5:8" x14ac:dyDescent="0.15">
      <c r="E197" t="s">
        <v>679</v>
      </c>
      <c r="F197" t="s">
        <v>231</v>
      </c>
      <c r="G197" s="2" t="s">
        <v>233</v>
      </c>
      <c r="H197" t="s">
        <v>19</v>
      </c>
    </row>
    <row r="198" spans="5:8" x14ac:dyDescent="0.15">
      <c r="E198" t="s">
        <v>680</v>
      </c>
      <c r="F198" t="s">
        <v>234</v>
      </c>
      <c r="G198" s="2" t="s">
        <v>57</v>
      </c>
      <c r="H198" t="s">
        <v>15</v>
      </c>
    </row>
    <row r="199" spans="5:8" x14ac:dyDescent="0.15">
      <c r="E199" t="s">
        <v>680</v>
      </c>
      <c r="F199" t="s">
        <v>234</v>
      </c>
      <c r="G199" s="48" t="s">
        <v>58</v>
      </c>
      <c r="H199" t="s">
        <v>16</v>
      </c>
    </row>
    <row r="200" spans="5:8" ht="27" x14ac:dyDescent="0.15">
      <c r="E200" t="s">
        <v>681</v>
      </c>
      <c r="F200" t="s">
        <v>236</v>
      </c>
      <c r="G200" s="48" t="s">
        <v>237</v>
      </c>
      <c r="H200" t="s">
        <v>575</v>
      </c>
    </row>
    <row r="201" spans="5:8" x14ac:dyDescent="0.15">
      <c r="E201" t="s">
        <v>681</v>
      </c>
      <c r="F201" t="s">
        <v>236</v>
      </c>
      <c r="G201" s="48" t="s">
        <v>58</v>
      </c>
      <c r="H201" t="s">
        <v>16</v>
      </c>
    </row>
    <row r="202" spans="5:8" x14ac:dyDescent="0.15">
      <c r="E202" t="s">
        <v>681</v>
      </c>
      <c r="F202" t="s">
        <v>236</v>
      </c>
      <c r="G202" s="20" t="s">
        <v>767</v>
      </c>
      <c r="H202" t="s">
        <v>18</v>
      </c>
    </row>
    <row r="203" spans="5:8" x14ac:dyDescent="0.15">
      <c r="E203" t="s">
        <v>682</v>
      </c>
      <c r="F203" t="s">
        <v>239</v>
      </c>
      <c r="G203" s="12" t="s">
        <v>752</v>
      </c>
      <c r="H203" t="s">
        <v>17</v>
      </c>
    </row>
    <row r="204" spans="5:8" x14ac:dyDescent="0.15">
      <c r="E204" t="s">
        <v>682</v>
      </c>
      <c r="F204" t="s">
        <v>239</v>
      </c>
      <c r="G204" s="12" t="s">
        <v>753</v>
      </c>
      <c r="H204" t="s">
        <v>17</v>
      </c>
    </row>
    <row r="205" spans="5:8" x14ac:dyDescent="0.15">
      <c r="E205" t="s">
        <v>683</v>
      </c>
      <c r="F205" t="s">
        <v>241</v>
      </c>
      <c r="G205" s="12" t="s">
        <v>580</v>
      </c>
      <c r="H205" t="s">
        <v>17</v>
      </c>
    </row>
    <row r="206" spans="5:8" x14ac:dyDescent="0.15">
      <c r="E206" t="s">
        <v>683</v>
      </c>
      <c r="F206" t="s">
        <v>241</v>
      </c>
      <c r="G206" s="12" t="s">
        <v>586</v>
      </c>
      <c r="H206" t="s">
        <v>18</v>
      </c>
    </row>
    <row r="207" spans="5:8" x14ac:dyDescent="0.15">
      <c r="E207" t="s">
        <v>683</v>
      </c>
      <c r="F207" t="s">
        <v>241</v>
      </c>
      <c r="G207" s="12" t="s">
        <v>808</v>
      </c>
      <c r="H207" t="s">
        <v>19</v>
      </c>
    </row>
    <row r="208" spans="5:8" x14ac:dyDescent="0.15">
      <c r="E208" t="s">
        <v>683</v>
      </c>
      <c r="F208" t="s">
        <v>241</v>
      </c>
      <c r="G208" s="12" t="s">
        <v>581</v>
      </c>
      <c r="H208" t="s">
        <v>19</v>
      </c>
    </row>
    <row r="209" spans="5:8" x14ac:dyDescent="0.15">
      <c r="E209" t="s">
        <v>683</v>
      </c>
      <c r="F209" t="s">
        <v>241</v>
      </c>
      <c r="G209" s="12" t="s">
        <v>746</v>
      </c>
      <c r="H209" t="s">
        <v>20</v>
      </c>
    </row>
    <row r="210" spans="5:8" x14ac:dyDescent="0.15">
      <c r="E210" t="s">
        <v>684</v>
      </c>
      <c r="F210" t="s">
        <v>242</v>
      </c>
      <c r="G210" s="12" t="s">
        <v>580</v>
      </c>
      <c r="H210" s="7" t="s">
        <v>878</v>
      </c>
    </row>
    <row r="211" spans="5:8" x14ac:dyDescent="0.15">
      <c r="E211" t="s">
        <v>684</v>
      </c>
      <c r="F211" t="s">
        <v>242</v>
      </c>
      <c r="G211" s="12" t="s">
        <v>877</v>
      </c>
      <c r="H211" s="7" t="s">
        <v>879</v>
      </c>
    </row>
    <row r="212" spans="5:8" x14ac:dyDescent="0.15">
      <c r="E212" t="s">
        <v>684</v>
      </c>
      <c r="F212" t="s">
        <v>242</v>
      </c>
      <c r="G212" s="12" t="s">
        <v>805</v>
      </c>
      <c r="H212" s="7" t="s">
        <v>879</v>
      </c>
    </row>
    <row r="213" spans="5:8" x14ac:dyDescent="0.15">
      <c r="E213" t="s">
        <v>684</v>
      </c>
      <c r="F213" t="s">
        <v>242</v>
      </c>
      <c r="G213" s="12" t="s">
        <v>808</v>
      </c>
      <c r="H213" s="7" t="s">
        <v>880</v>
      </c>
    </row>
    <row r="214" spans="5:8" x14ac:dyDescent="0.15">
      <c r="E214" t="s">
        <v>684</v>
      </c>
      <c r="F214" t="s">
        <v>242</v>
      </c>
      <c r="G214" s="12" t="s">
        <v>581</v>
      </c>
      <c r="H214" t="s">
        <v>20</v>
      </c>
    </row>
    <row r="215" spans="5:8" x14ac:dyDescent="0.15">
      <c r="E215" t="s">
        <v>685</v>
      </c>
      <c r="F215" t="s">
        <v>244</v>
      </c>
      <c r="G215" s="12" t="s">
        <v>580</v>
      </c>
      <c r="H215" t="s">
        <v>17</v>
      </c>
    </row>
    <row r="216" spans="5:8" x14ac:dyDescent="0.15">
      <c r="E216" t="s">
        <v>685</v>
      </c>
      <c r="F216" t="s">
        <v>244</v>
      </c>
      <c r="G216" s="12" t="s">
        <v>586</v>
      </c>
      <c r="H216" t="s">
        <v>18</v>
      </c>
    </row>
    <row r="217" spans="5:8" x14ac:dyDescent="0.15">
      <c r="E217" t="s">
        <v>685</v>
      </c>
      <c r="F217" t="s">
        <v>244</v>
      </c>
      <c r="G217" s="12" t="s">
        <v>581</v>
      </c>
      <c r="H217" t="s">
        <v>19</v>
      </c>
    </row>
    <row r="218" spans="5:8" x14ac:dyDescent="0.15">
      <c r="E218" t="s">
        <v>685</v>
      </c>
      <c r="F218" t="s">
        <v>244</v>
      </c>
      <c r="G218" s="12" t="s">
        <v>746</v>
      </c>
      <c r="H218" t="s">
        <v>20</v>
      </c>
    </row>
    <row r="219" spans="5:8" x14ac:dyDescent="0.15">
      <c r="E219" t="s">
        <v>686</v>
      </c>
      <c r="F219" t="s">
        <v>245</v>
      </c>
      <c r="G219" s="12" t="s">
        <v>580</v>
      </c>
      <c r="H219" t="s">
        <v>17</v>
      </c>
    </row>
    <row r="220" spans="5:8" x14ac:dyDescent="0.15">
      <c r="E220" t="s">
        <v>686</v>
      </c>
      <c r="F220" t="s">
        <v>245</v>
      </c>
      <c r="G220" s="12" t="s">
        <v>586</v>
      </c>
      <c r="H220" t="s">
        <v>18</v>
      </c>
    </row>
    <row r="221" spans="5:8" x14ac:dyDescent="0.15">
      <c r="E221" t="s">
        <v>686</v>
      </c>
      <c r="F221" t="s">
        <v>245</v>
      </c>
      <c r="G221" s="12" t="s">
        <v>581</v>
      </c>
      <c r="H221" t="s">
        <v>19</v>
      </c>
    </row>
    <row r="222" spans="5:8" x14ac:dyDescent="0.15">
      <c r="E222" t="s">
        <v>686</v>
      </c>
      <c r="F222" t="s">
        <v>245</v>
      </c>
      <c r="G222" s="12" t="s">
        <v>746</v>
      </c>
      <c r="H222" t="s">
        <v>20</v>
      </c>
    </row>
    <row r="223" spans="5:8" x14ac:dyDescent="0.15">
      <c r="E223" t="s">
        <v>687</v>
      </c>
      <c r="F223" t="s">
        <v>246</v>
      </c>
      <c r="G223" s="12" t="s">
        <v>580</v>
      </c>
      <c r="H223" t="s">
        <v>17</v>
      </c>
    </row>
    <row r="224" spans="5:8" x14ac:dyDescent="0.15">
      <c r="E224" t="s">
        <v>687</v>
      </c>
      <c r="F224" t="s">
        <v>246</v>
      </c>
      <c r="G224" s="12" t="s">
        <v>586</v>
      </c>
      <c r="H224" t="s">
        <v>18</v>
      </c>
    </row>
    <row r="225" spans="5:8" x14ac:dyDescent="0.15">
      <c r="E225" t="s">
        <v>687</v>
      </c>
      <c r="F225" t="s">
        <v>246</v>
      </c>
      <c r="G225" s="12" t="s">
        <v>581</v>
      </c>
      <c r="H225" t="s">
        <v>19</v>
      </c>
    </row>
    <row r="226" spans="5:8" x14ac:dyDescent="0.15">
      <c r="E226" t="s">
        <v>687</v>
      </c>
      <c r="F226" t="s">
        <v>246</v>
      </c>
      <c r="G226" s="12" t="s">
        <v>746</v>
      </c>
      <c r="H226" t="s">
        <v>20</v>
      </c>
    </row>
    <row r="227" spans="5:8" x14ac:dyDescent="0.15">
      <c r="E227" t="s">
        <v>688</v>
      </c>
      <c r="F227" t="s">
        <v>249</v>
      </c>
      <c r="G227" s="12" t="s">
        <v>580</v>
      </c>
      <c r="H227" t="s">
        <v>17</v>
      </c>
    </row>
    <row r="228" spans="5:8" x14ac:dyDescent="0.15">
      <c r="E228" t="s">
        <v>688</v>
      </c>
      <c r="F228" t="s">
        <v>249</v>
      </c>
      <c r="G228" s="12" t="s">
        <v>586</v>
      </c>
      <c r="H228" t="s">
        <v>18</v>
      </c>
    </row>
    <row r="229" spans="5:8" x14ac:dyDescent="0.15">
      <c r="E229" t="s">
        <v>688</v>
      </c>
      <c r="F229" t="s">
        <v>249</v>
      </c>
      <c r="G229" s="12" t="s">
        <v>581</v>
      </c>
      <c r="H229" t="s">
        <v>19</v>
      </c>
    </row>
    <row r="230" spans="5:8" x14ac:dyDescent="0.15">
      <c r="E230" t="s">
        <v>688</v>
      </c>
      <c r="F230" t="s">
        <v>249</v>
      </c>
      <c r="G230" s="2" t="s">
        <v>110</v>
      </c>
      <c r="H230" t="s">
        <v>20</v>
      </c>
    </row>
    <row r="231" spans="5:8" x14ac:dyDescent="0.15">
      <c r="E231" t="s">
        <v>689</v>
      </c>
      <c r="F231" t="s">
        <v>251</v>
      </c>
      <c r="G231" s="12" t="s">
        <v>858</v>
      </c>
      <c r="H231" t="s">
        <v>17</v>
      </c>
    </row>
    <row r="232" spans="5:8" x14ac:dyDescent="0.15">
      <c r="E232" t="s">
        <v>689</v>
      </c>
      <c r="F232" t="s">
        <v>251</v>
      </c>
      <c r="G232" s="12" t="s">
        <v>586</v>
      </c>
      <c r="H232" t="s">
        <v>18</v>
      </c>
    </row>
    <row r="233" spans="5:8" x14ac:dyDescent="0.15">
      <c r="E233" t="s">
        <v>689</v>
      </c>
      <c r="F233" t="s">
        <v>251</v>
      </c>
      <c r="G233" s="12" t="s">
        <v>581</v>
      </c>
      <c r="H233" t="s">
        <v>19</v>
      </c>
    </row>
    <row r="234" spans="5:8" x14ac:dyDescent="0.15">
      <c r="E234" t="s">
        <v>689</v>
      </c>
      <c r="F234" t="s">
        <v>251</v>
      </c>
      <c r="G234" s="12" t="s">
        <v>746</v>
      </c>
      <c r="H234" t="s">
        <v>20</v>
      </c>
    </row>
    <row r="235" spans="5:8" x14ac:dyDescent="0.15">
      <c r="E235" t="s">
        <v>691</v>
      </c>
      <c r="F235" t="s">
        <v>252</v>
      </c>
      <c r="G235" s="12" t="s">
        <v>580</v>
      </c>
      <c r="H235" t="s">
        <v>16</v>
      </c>
    </row>
    <row r="236" spans="5:8" x14ac:dyDescent="0.15">
      <c r="E236" t="s">
        <v>691</v>
      </c>
      <c r="F236" t="s">
        <v>252</v>
      </c>
      <c r="G236" s="12" t="s">
        <v>586</v>
      </c>
      <c r="H236" t="s">
        <v>17</v>
      </c>
    </row>
    <row r="237" spans="5:8" x14ac:dyDescent="0.15">
      <c r="E237" t="s">
        <v>691</v>
      </c>
      <c r="F237" t="s">
        <v>252</v>
      </c>
      <c r="G237" s="12" t="s">
        <v>581</v>
      </c>
      <c r="H237" t="s">
        <v>19</v>
      </c>
    </row>
    <row r="238" spans="5:8" x14ac:dyDescent="0.15">
      <c r="E238" t="s">
        <v>692</v>
      </c>
      <c r="F238" t="s">
        <v>254</v>
      </c>
      <c r="G238" s="12" t="s">
        <v>858</v>
      </c>
      <c r="H238" t="s">
        <v>17</v>
      </c>
    </row>
    <row r="239" spans="5:8" x14ac:dyDescent="0.15">
      <c r="E239" t="s">
        <v>692</v>
      </c>
      <c r="F239" t="s">
        <v>254</v>
      </c>
      <c r="G239" s="12" t="s">
        <v>877</v>
      </c>
      <c r="H239" s="7" t="s">
        <v>1010</v>
      </c>
    </row>
    <row r="240" spans="5:8" x14ac:dyDescent="0.15">
      <c r="E240" t="s">
        <v>692</v>
      </c>
      <c r="F240" t="s">
        <v>254</v>
      </c>
      <c r="G240" s="12" t="s">
        <v>586</v>
      </c>
      <c r="H240" t="s">
        <v>19</v>
      </c>
    </row>
    <row r="241" spans="5:8" x14ac:dyDescent="0.15">
      <c r="E241" t="s">
        <v>692</v>
      </c>
      <c r="F241" t="s">
        <v>254</v>
      </c>
      <c r="G241" s="12" t="s">
        <v>808</v>
      </c>
      <c r="H241" s="7" t="s">
        <v>1011</v>
      </c>
    </row>
    <row r="242" spans="5:8" x14ac:dyDescent="0.15">
      <c r="E242" t="s">
        <v>692</v>
      </c>
      <c r="F242" t="s">
        <v>254</v>
      </c>
      <c r="G242" s="12" t="s">
        <v>581</v>
      </c>
      <c r="H242" t="s">
        <v>20</v>
      </c>
    </row>
    <row r="243" spans="5:8" x14ac:dyDescent="0.15">
      <c r="E243" t="s">
        <v>693</v>
      </c>
      <c r="F243" t="s">
        <v>255</v>
      </c>
      <c r="G243" s="12" t="s">
        <v>580</v>
      </c>
      <c r="H243" t="s">
        <v>17</v>
      </c>
    </row>
    <row r="244" spans="5:8" x14ac:dyDescent="0.15">
      <c r="E244" t="s">
        <v>693</v>
      </c>
      <c r="F244" t="s">
        <v>255</v>
      </c>
      <c r="G244" s="12" t="s">
        <v>586</v>
      </c>
      <c r="H244" t="s">
        <v>19</v>
      </c>
    </row>
    <row r="245" spans="5:8" x14ac:dyDescent="0.15">
      <c r="E245" t="s">
        <v>693</v>
      </c>
      <c r="F245" t="s">
        <v>255</v>
      </c>
      <c r="G245" s="12" t="s">
        <v>581</v>
      </c>
      <c r="H245" t="s">
        <v>20</v>
      </c>
    </row>
    <row r="246" spans="5:8" x14ac:dyDescent="0.15">
      <c r="E246" t="s">
        <v>694</v>
      </c>
      <c r="F246" t="s">
        <v>257</v>
      </c>
      <c r="G246" s="12" t="s">
        <v>580</v>
      </c>
      <c r="H246" t="s">
        <v>15</v>
      </c>
    </row>
    <row r="247" spans="5:8" x14ac:dyDescent="0.15">
      <c r="E247" t="s">
        <v>694</v>
      </c>
      <c r="F247" t="s">
        <v>257</v>
      </c>
      <c r="G247" s="12" t="s">
        <v>586</v>
      </c>
      <c r="H247" t="s">
        <v>16</v>
      </c>
    </row>
    <row r="248" spans="5:8" x14ac:dyDescent="0.15">
      <c r="E248" t="s">
        <v>694</v>
      </c>
      <c r="F248" t="s">
        <v>257</v>
      </c>
      <c r="G248" s="12" t="s">
        <v>581</v>
      </c>
      <c r="H248" t="s">
        <v>18</v>
      </c>
    </row>
    <row r="249" spans="5:8" x14ac:dyDescent="0.15">
      <c r="E249" t="s">
        <v>695</v>
      </c>
      <c r="F249" t="s">
        <v>258</v>
      </c>
      <c r="G249" s="12" t="s">
        <v>580</v>
      </c>
      <c r="H249" t="s">
        <v>17</v>
      </c>
    </row>
    <row r="250" spans="5:8" x14ac:dyDescent="0.15">
      <c r="E250" t="s">
        <v>695</v>
      </c>
      <c r="F250" t="s">
        <v>258</v>
      </c>
      <c r="G250" s="12" t="s">
        <v>586</v>
      </c>
      <c r="H250" t="s">
        <v>18</v>
      </c>
    </row>
    <row r="251" spans="5:8" x14ac:dyDescent="0.15">
      <c r="E251" t="s">
        <v>695</v>
      </c>
      <c r="F251" t="s">
        <v>258</v>
      </c>
      <c r="G251" s="12" t="s">
        <v>581</v>
      </c>
      <c r="H251" t="s">
        <v>19</v>
      </c>
    </row>
    <row r="252" spans="5:8" x14ac:dyDescent="0.15">
      <c r="E252" t="s">
        <v>695</v>
      </c>
      <c r="F252" t="s">
        <v>258</v>
      </c>
      <c r="G252" s="12" t="s">
        <v>746</v>
      </c>
      <c r="H252" t="s">
        <v>20</v>
      </c>
    </row>
    <row r="253" spans="5:8" x14ac:dyDescent="0.15">
      <c r="E253" t="s">
        <v>696</v>
      </c>
      <c r="F253" t="s">
        <v>261</v>
      </c>
      <c r="G253" s="2" t="s">
        <v>113</v>
      </c>
      <c r="H253" t="s">
        <v>21</v>
      </c>
    </row>
    <row r="254" spans="5:8" x14ac:dyDescent="0.15">
      <c r="E254" t="s">
        <v>697</v>
      </c>
      <c r="F254" t="s">
        <v>262</v>
      </c>
      <c r="G254" s="2" t="s">
        <v>113</v>
      </c>
      <c r="H254" t="s">
        <v>21</v>
      </c>
    </row>
    <row r="255" spans="5:8" x14ac:dyDescent="0.15">
      <c r="E255" t="s">
        <v>698</v>
      </c>
      <c r="F255" t="s">
        <v>263</v>
      </c>
      <c r="G255" s="14" t="s">
        <v>265</v>
      </c>
      <c r="H255" t="s">
        <v>16</v>
      </c>
    </row>
    <row r="256" spans="5:8" x14ac:dyDescent="0.15">
      <c r="E256" t="s">
        <v>698</v>
      </c>
      <c r="F256" t="s">
        <v>263</v>
      </c>
      <c r="G256" s="12" t="s">
        <v>586</v>
      </c>
      <c r="H256" t="s">
        <v>18</v>
      </c>
    </row>
    <row r="257" spans="5:8" x14ac:dyDescent="0.15">
      <c r="E257" t="s">
        <v>699</v>
      </c>
      <c r="F257" t="s">
        <v>266</v>
      </c>
      <c r="G257" s="2" t="s">
        <v>113</v>
      </c>
      <c r="H257" t="s">
        <v>21</v>
      </c>
    </row>
    <row r="258" spans="5:8" x14ac:dyDescent="0.15">
      <c r="E258" t="s">
        <v>700</v>
      </c>
      <c r="F258" t="s">
        <v>267</v>
      </c>
      <c r="G258" s="2" t="s">
        <v>113</v>
      </c>
      <c r="H258" t="s">
        <v>21</v>
      </c>
    </row>
    <row r="259" spans="5:8" x14ac:dyDescent="0.15">
      <c r="E259" t="s">
        <v>701</v>
      </c>
      <c r="F259" t="s">
        <v>269</v>
      </c>
      <c r="G259" s="12" t="s">
        <v>580</v>
      </c>
      <c r="H259" t="s">
        <v>18</v>
      </c>
    </row>
    <row r="260" spans="5:8" x14ac:dyDescent="0.15">
      <c r="E260" t="s">
        <v>701</v>
      </c>
      <c r="F260" t="s">
        <v>269</v>
      </c>
      <c r="G260" s="12" t="s">
        <v>586</v>
      </c>
      <c r="H260" t="s">
        <v>19</v>
      </c>
    </row>
    <row r="261" spans="5:8" x14ac:dyDescent="0.15">
      <c r="E261" t="s">
        <v>701</v>
      </c>
      <c r="F261" t="s">
        <v>269</v>
      </c>
      <c r="G261" s="12" t="s">
        <v>581</v>
      </c>
      <c r="H261" t="s">
        <v>20</v>
      </c>
    </row>
    <row r="262" spans="5:8" x14ac:dyDescent="0.15">
      <c r="E262" t="s">
        <v>702</v>
      </c>
      <c r="F262" t="s">
        <v>272</v>
      </c>
      <c r="G262" s="12" t="s">
        <v>580</v>
      </c>
      <c r="H262" t="s">
        <v>17</v>
      </c>
    </row>
    <row r="263" spans="5:8" x14ac:dyDescent="0.15">
      <c r="E263" t="s">
        <v>702</v>
      </c>
      <c r="F263" t="s">
        <v>272</v>
      </c>
      <c r="G263" s="12" t="s">
        <v>586</v>
      </c>
      <c r="H263" t="s">
        <v>19</v>
      </c>
    </row>
    <row r="264" spans="5:8" x14ac:dyDescent="0.15">
      <c r="E264" t="s">
        <v>702</v>
      </c>
      <c r="F264" t="s">
        <v>272</v>
      </c>
      <c r="G264" s="12" t="s">
        <v>581</v>
      </c>
      <c r="H264" t="s">
        <v>20</v>
      </c>
    </row>
    <row r="265" spans="5:8" x14ac:dyDescent="0.15">
      <c r="E265" t="s">
        <v>703</v>
      </c>
      <c r="F265" t="s">
        <v>274</v>
      </c>
      <c r="G265" s="2" t="s">
        <v>81</v>
      </c>
      <c r="H265" t="s">
        <v>17</v>
      </c>
    </row>
    <row r="266" spans="5:8" x14ac:dyDescent="0.15">
      <c r="E266" t="s">
        <v>703</v>
      </c>
      <c r="F266" t="s">
        <v>274</v>
      </c>
      <c r="G266" s="12" t="s">
        <v>581</v>
      </c>
      <c r="H266" t="s">
        <v>19</v>
      </c>
    </row>
    <row r="267" spans="5:8" x14ac:dyDescent="0.15">
      <c r="E267" t="s">
        <v>704</v>
      </c>
      <c r="F267" t="s">
        <v>275</v>
      </c>
      <c r="G267" s="12" t="s">
        <v>586</v>
      </c>
      <c r="H267" t="s">
        <v>17</v>
      </c>
    </row>
    <row r="268" spans="5:8" x14ac:dyDescent="0.15">
      <c r="E268" t="s">
        <v>704</v>
      </c>
      <c r="F268" t="s">
        <v>275</v>
      </c>
      <c r="G268" s="12" t="s">
        <v>581</v>
      </c>
      <c r="H268" t="s">
        <v>18</v>
      </c>
    </row>
    <row r="269" spans="5:8" x14ac:dyDescent="0.15">
      <c r="E269" t="s">
        <v>704</v>
      </c>
      <c r="F269" t="s">
        <v>275</v>
      </c>
      <c r="G269" s="12" t="s">
        <v>746</v>
      </c>
      <c r="H269" t="s">
        <v>19</v>
      </c>
    </row>
    <row r="270" spans="5:8" x14ac:dyDescent="0.15">
      <c r="E270" t="s">
        <v>704</v>
      </c>
      <c r="F270" t="s">
        <v>275</v>
      </c>
      <c r="G270" s="2" t="s">
        <v>277</v>
      </c>
      <c r="H270" t="s">
        <v>20</v>
      </c>
    </row>
    <row r="271" spans="5:8" x14ac:dyDescent="0.15">
      <c r="E271" t="s">
        <v>704</v>
      </c>
      <c r="F271" t="s">
        <v>275</v>
      </c>
      <c r="G271" s="2" t="s">
        <v>278</v>
      </c>
      <c r="H271" t="s">
        <v>21</v>
      </c>
    </row>
    <row r="272" spans="5:8" x14ac:dyDescent="0.15">
      <c r="E272" t="s">
        <v>705</v>
      </c>
      <c r="F272" t="s">
        <v>279</v>
      </c>
      <c r="G272" s="12" t="s">
        <v>580</v>
      </c>
      <c r="H272" t="s">
        <v>17</v>
      </c>
    </row>
    <row r="273" spans="5:8" x14ac:dyDescent="0.15">
      <c r="E273" t="s">
        <v>705</v>
      </c>
      <c r="F273" t="s">
        <v>279</v>
      </c>
      <c r="G273" s="12" t="s">
        <v>586</v>
      </c>
      <c r="H273" t="s">
        <v>19</v>
      </c>
    </row>
    <row r="274" spans="5:8" x14ac:dyDescent="0.15">
      <c r="E274" t="s">
        <v>705</v>
      </c>
      <c r="F274" t="s">
        <v>279</v>
      </c>
      <c r="G274" s="12" t="s">
        <v>581</v>
      </c>
      <c r="H274" t="s">
        <v>20</v>
      </c>
    </row>
    <row r="275" spans="5:8" x14ac:dyDescent="0.15">
      <c r="E275" t="s">
        <v>706</v>
      </c>
      <c r="F275" t="s">
        <v>281</v>
      </c>
      <c r="G275" s="12" t="s">
        <v>580</v>
      </c>
      <c r="H275" t="s">
        <v>17</v>
      </c>
    </row>
    <row r="276" spans="5:8" x14ac:dyDescent="0.15">
      <c r="E276" t="s">
        <v>706</v>
      </c>
      <c r="F276" t="s">
        <v>281</v>
      </c>
      <c r="G276" s="12" t="s">
        <v>586</v>
      </c>
      <c r="H276" t="s">
        <v>19</v>
      </c>
    </row>
    <row r="277" spans="5:8" x14ac:dyDescent="0.15">
      <c r="E277" t="s">
        <v>706</v>
      </c>
      <c r="F277" t="s">
        <v>281</v>
      </c>
      <c r="G277" s="12" t="s">
        <v>581</v>
      </c>
      <c r="H277" t="s">
        <v>20</v>
      </c>
    </row>
    <row r="278" spans="5:8" x14ac:dyDescent="0.15">
      <c r="E278" t="s">
        <v>707</v>
      </c>
      <c r="F278" t="s">
        <v>282</v>
      </c>
      <c r="G278" s="12" t="s">
        <v>586</v>
      </c>
      <c r="H278" t="s">
        <v>20</v>
      </c>
    </row>
    <row r="279" spans="5:8" x14ac:dyDescent="0.15">
      <c r="E279" t="s">
        <v>708</v>
      </c>
      <c r="F279" t="s">
        <v>284</v>
      </c>
      <c r="G279" s="12" t="s">
        <v>586</v>
      </c>
      <c r="H279" t="s">
        <v>20</v>
      </c>
    </row>
    <row r="280" spans="5:8" x14ac:dyDescent="0.15">
      <c r="E280" t="s">
        <v>709</v>
      </c>
      <c r="F280" t="s">
        <v>710</v>
      </c>
      <c r="G280" s="12" t="s">
        <v>586</v>
      </c>
      <c r="H280" t="s">
        <v>17</v>
      </c>
    </row>
    <row r="281" spans="5:8" x14ac:dyDescent="0.15">
      <c r="E281" t="s">
        <v>709</v>
      </c>
      <c r="F281" t="s">
        <v>710</v>
      </c>
      <c r="G281" s="13" t="s">
        <v>219</v>
      </c>
      <c r="H281" t="s">
        <v>18</v>
      </c>
    </row>
    <row r="282" spans="5:8" x14ac:dyDescent="0.15">
      <c r="E282" t="s">
        <v>709</v>
      </c>
      <c r="F282" t="s">
        <v>710</v>
      </c>
      <c r="G282" s="12" t="s">
        <v>581</v>
      </c>
      <c r="H282" t="s">
        <v>19</v>
      </c>
    </row>
    <row r="283" spans="5:8" x14ac:dyDescent="0.15">
      <c r="E283" t="s">
        <v>709</v>
      </c>
      <c r="F283" t="s">
        <v>710</v>
      </c>
      <c r="G283" s="12" t="s">
        <v>746</v>
      </c>
      <c r="H283" t="s">
        <v>20</v>
      </c>
    </row>
    <row r="284" spans="5:8" x14ac:dyDescent="0.15">
      <c r="E284" t="s">
        <v>711</v>
      </c>
      <c r="F284" t="s">
        <v>286</v>
      </c>
      <c r="G284" s="12" t="s">
        <v>580</v>
      </c>
      <c r="H284" t="s">
        <v>17</v>
      </c>
    </row>
    <row r="285" spans="5:8" x14ac:dyDescent="0.15">
      <c r="E285" t="s">
        <v>711</v>
      </c>
      <c r="F285" t="s">
        <v>286</v>
      </c>
      <c r="G285" s="17" t="s">
        <v>218</v>
      </c>
      <c r="H285" t="s">
        <v>17</v>
      </c>
    </row>
    <row r="286" spans="5:8" x14ac:dyDescent="0.15">
      <c r="E286" t="s">
        <v>711</v>
      </c>
      <c r="F286" t="s">
        <v>286</v>
      </c>
      <c r="G286" s="12" t="s">
        <v>586</v>
      </c>
      <c r="H286" t="s">
        <v>18</v>
      </c>
    </row>
    <row r="287" spans="5:8" x14ac:dyDescent="0.15">
      <c r="E287" t="s">
        <v>711</v>
      </c>
      <c r="F287" t="s">
        <v>286</v>
      </c>
      <c r="G287" s="13" t="s">
        <v>219</v>
      </c>
      <c r="H287" t="s">
        <v>19</v>
      </c>
    </row>
    <row r="288" spans="5:8" x14ac:dyDescent="0.15">
      <c r="E288" t="s">
        <v>711</v>
      </c>
      <c r="F288" t="s">
        <v>286</v>
      </c>
      <c r="G288" s="12" t="s">
        <v>581</v>
      </c>
      <c r="H288" t="s">
        <v>20</v>
      </c>
    </row>
    <row r="289" spans="5:8" x14ac:dyDescent="0.15">
      <c r="E289" t="s">
        <v>711</v>
      </c>
      <c r="F289" t="s">
        <v>286</v>
      </c>
      <c r="G289" s="12" t="s">
        <v>746</v>
      </c>
      <c r="H289" t="s">
        <v>21</v>
      </c>
    </row>
    <row r="290" spans="5:8" ht="14.25" customHeight="1" x14ac:dyDescent="0.15">
      <c r="E290" t="s">
        <v>712</v>
      </c>
      <c r="F290" t="s">
        <v>289</v>
      </c>
      <c r="G290" s="12" t="s">
        <v>580</v>
      </c>
      <c r="H290" t="s">
        <v>17</v>
      </c>
    </row>
    <row r="291" spans="5:8" ht="14.25" customHeight="1" x14ac:dyDescent="0.15">
      <c r="E291" t="s">
        <v>712</v>
      </c>
      <c r="F291" t="s">
        <v>289</v>
      </c>
      <c r="G291" s="12" t="s">
        <v>586</v>
      </c>
      <c r="H291" t="s">
        <v>18</v>
      </c>
    </row>
    <row r="292" spans="5:8" ht="14.25" customHeight="1" x14ac:dyDescent="0.15">
      <c r="E292" t="s">
        <v>712</v>
      </c>
      <c r="F292" t="s">
        <v>289</v>
      </c>
      <c r="G292" s="12" t="s">
        <v>581</v>
      </c>
      <c r="H292" t="s">
        <v>20</v>
      </c>
    </row>
    <row r="293" spans="5:8" x14ac:dyDescent="0.15">
      <c r="E293" t="s">
        <v>713</v>
      </c>
      <c r="F293" t="s">
        <v>291</v>
      </c>
      <c r="G293" s="12" t="s">
        <v>580</v>
      </c>
      <c r="H293" s="7" t="s">
        <v>1027</v>
      </c>
    </row>
    <row r="294" spans="5:8" x14ac:dyDescent="0.15">
      <c r="E294" t="s">
        <v>713</v>
      </c>
      <c r="F294" t="s">
        <v>291</v>
      </c>
      <c r="G294" s="17" t="s">
        <v>218</v>
      </c>
      <c r="H294" s="7" t="s">
        <v>1027</v>
      </c>
    </row>
    <row r="295" spans="5:8" x14ac:dyDescent="0.15">
      <c r="E295" t="s">
        <v>713</v>
      </c>
      <c r="F295" t="s">
        <v>291</v>
      </c>
      <c r="G295" s="12" t="s">
        <v>586</v>
      </c>
      <c r="H295" s="7" t="s">
        <v>1026</v>
      </c>
    </row>
    <row r="296" spans="5:8" x14ac:dyDescent="0.15">
      <c r="E296" t="s">
        <v>713</v>
      </c>
      <c r="F296" t="s">
        <v>291</v>
      </c>
      <c r="G296" s="13" t="s">
        <v>219</v>
      </c>
      <c r="H296" s="7" t="s">
        <v>1028</v>
      </c>
    </row>
    <row r="297" spans="5:8" x14ac:dyDescent="0.15">
      <c r="E297" t="s">
        <v>713</v>
      </c>
      <c r="F297" t="s">
        <v>291</v>
      </c>
      <c r="G297" s="12" t="s">
        <v>581</v>
      </c>
      <c r="H297" s="7" t="s">
        <v>1029</v>
      </c>
    </row>
    <row r="298" spans="5:8" x14ac:dyDescent="0.15">
      <c r="E298" t="s">
        <v>713</v>
      </c>
      <c r="F298" t="s">
        <v>291</v>
      </c>
      <c r="G298" s="12" t="s">
        <v>1030</v>
      </c>
      <c r="H298" s="7" t="s">
        <v>1031</v>
      </c>
    </row>
    <row r="299" spans="5:8" x14ac:dyDescent="0.15">
      <c r="E299" t="s">
        <v>714</v>
      </c>
      <c r="F299" t="s">
        <v>293</v>
      </c>
      <c r="G299" s="12" t="s">
        <v>580</v>
      </c>
      <c r="H299" s="7" t="s">
        <v>1028</v>
      </c>
    </row>
    <row r="300" spans="5:8" x14ac:dyDescent="0.15">
      <c r="E300" t="s">
        <v>714</v>
      </c>
      <c r="F300" t="s">
        <v>293</v>
      </c>
      <c r="G300" s="12" t="s">
        <v>586</v>
      </c>
      <c r="H300" s="7" t="s">
        <v>1029</v>
      </c>
    </row>
    <row r="301" spans="5:8" x14ac:dyDescent="0.15">
      <c r="E301" t="s">
        <v>714</v>
      </c>
      <c r="F301" t="s">
        <v>293</v>
      </c>
      <c r="G301" s="12" t="s">
        <v>581</v>
      </c>
      <c r="H301" s="7" t="s">
        <v>1032</v>
      </c>
    </row>
    <row r="302" spans="5:8" x14ac:dyDescent="0.15">
      <c r="E302" t="s">
        <v>714</v>
      </c>
      <c r="F302" t="s">
        <v>293</v>
      </c>
      <c r="G302" s="12" t="s">
        <v>746</v>
      </c>
      <c r="H302" s="7" t="s">
        <v>1031</v>
      </c>
    </row>
    <row r="303" spans="5:8" x14ac:dyDescent="0.15">
      <c r="E303" t="s">
        <v>715</v>
      </c>
      <c r="F303" t="s">
        <v>294</v>
      </c>
      <c r="G303" s="12" t="s">
        <v>580</v>
      </c>
      <c r="H303" t="s">
        <v>17</v>
      </c>
    </row>
    <row r="304" spans="5:8" x14ac:dyDescent="0.15">
      <c r="E304" t="s">
        <v>715</v>
      </c>
      <c r="F304" t="s">
        <v>294</v>
      </c>
      <c r="G304" s="12" t="s">
        <v>586</v>
      </c>
      <c r="H304" t="s">
        <v>18</v>
      </c>
    </row>
    <row r="305" spans="5:8" x14ac:dyDescent="0.15">
      <c r="E305" t="s">
        <v>715</v>
      </c>
      <c r="F305" t="s">
        <v>294</v>
      </c>
      <c r="G305" s="12" t="s">
        <v>581</v>
      </c>
      <c r="H305" t="s">
        <v>19</v>
      </c>
    </row>
    <row r="306" spans="5:8" x14ac:dyDescent="0.15">
      <c r="E306" t="s">
        <v>716</v>
      </c>
      <c r="F306" t="s">
        <v>295</v>
      </c>
      <c r="G306" s="12" t="s">
        <v>580</v>
      </c>
      <c r="H306" t="s">
        <v>16</v>
      </c>
    </row>
    <row r="307" spans="5:8" x14ac:dyDescent="0.15">
      <c r="E307" t="s">
        <v>716</v>
      </c>
      <c r="F307" t="s">
        <v>295</v>
      </c>
      <c r="G307" s="12" t="s">
        <v>586</v>
      </c>
      <c r="H307" t="s">
        <v>18</v>
      </c>
    </row>
    <row r="308" spans="5:8" x14ac:dyDescent="0.15">
      <c r="E308" t="s">
        <v>716</v>
      </c>
      <c r="F308" t="s">
        <v>295</v>
      </c>
      <c r="G308" s="12" t="s">
        <v>581</v>
      </c>
      <c r="H308" t="s">
        <v>20</v>
      </c>
    </row>
    <row r="309" spans="5:8" x14ac:dyDescent="0.15">
      <c r="E309" t="s">
        <v>716</v>
      </c>
      <c r="F309" t="s">
        <v>295</v>
      </c>
      <c r="G309" s="12" t="s">
        <v>746</v>
      </c>
      <c r="H309" t="s">
        <v>21</v>
      </c>
    </row>
    <row r="310" spans="5:8" x14ac:dyDescent="0.15">
      <c r="E310" t="s">
        <v>717</v>
      </c>
      <c r="F310" t="s">
        <v>296</v>
      </c>
      <c r="G310" s="14" t="s">
        <v>297</v>
      </c>
      <c r="H310" t="s">
        <v>16</v>
      </c>
    </row>
    <row r="311" spans="5:8" x14ac:dyDescent="0.15">
      <c r="E311" t="s">
        <v>717</v>
      </c>
      <c r="F311" t="s">
        <v>296</v>
      </c>
      <c r="G311" s="12" t="s">
        <v>580</v>
      </c>
      <c r="H311" t="s">
        <v>17</v>
      </c>
    </row>
    <row r="312" spans="5:8" x14ac:dyDescent="0.15">
      <c r="E312" t="s">
        <v>717</v>
      </c>
      <c r="F312" t="s">
        <v>296</v>
      </c>
      <c r="G312" s="12" t="s">
        <v>586</v>
      </c>
      <c r="H312" t="s">
        <v>19</v>
      </c>
    </row>
    <row r="313" spans="5:8" x14ac:dyDescent="0.15">
      <c r="E313" t="s">
        <v>717</v>
      </c>
      <c r="F313" t="s">
        <v>296</v>
      </c>
      <c r="G313" s="12" t="s">
        <v>581</v>
      </c>
      <c r="H313" t="s">
        <v>20</v>
      </c>
    </row>
    <row r="314" spans="5:8" x14ac:dyDescent="0.15">
      <c r="E314" t="s">
        <v>718</v>
      </c>
      <c r="F314" t="s">
        <v>298</v>
      </c>
      <c r="G314" s="12" t="s">
        <v>580</v>
      </c>
      <c r="H314" s="7" t="s">
        <v>827</v>
      </c>
    </row>
    <row r="315" spans="5:8" x14ac:dyDescent="0.15">
      <c r="E315" t="s">
        <v>718</v>
      </c>
      <c r="F315" t="s">
        <v>298</v>
      </c>
      <c r="G315" s="12" t="s">
        <v>586</v>
      </c>
      <c r="H315" t="s">
        <v>18</v>
      </c>
    </row>
    <row r="316" spans="5:8" x14ac:dyDescent="0.15">
      <c r="E316" t="s">
        <v>718</v>
      </c>
      <c r="F316" t="s">
        <v>298</v>
      </c>
      <c r="G316" s="12" t="s">
        <v>581</v>
      </c>
      <c r="H316" t="s">
        <v>20</v>
      </c>
    </row>
    <row r="317" spans="5:8" x14ac:dyDescent="0.15">
      <c r="E317" t="s">
        <v>718</v>
      </c>
      <c r="F317" t="s">
        <v>298</v>
      </c>
      <c r="G317" s="12" t="s">
        <v>746</v>
      </c>
      <c r="H317" t="s">
        <v>21</v>
      </c>
    </row>
    <row r="318" spans="5:8" x14ac:dyDescent="0.15">
      <c r="E318" t="s">
        <v>719</v>
      </c>
      <c r="F318" t="s">
        <v>299</v>
      </c>
      <c r="G318" s="2" t="s">
        <v>300</v>
      </c>
      <c r="H318" t="s">
        <v>17</v>
      </c>
    </row>
    <row r="319" spans="5:8" x14ac:dyDescent="0.15">
      <c r="E319" t="s">
        <v>719</v>
      </c>
      <c r="F319" t="s">
        <v>299</v>
      </c>
      <c r="G319" s="2" t="s">
        <v>110</v>
      </c>
      <c r="H319" t="s">
        <v>18</v>
      </c>
    </row>
    <row r="320" spans="5:8" x14ac:dyDescent="0.15">
      <c r="E320" t="s">
        <v>720</v>
      </c>
      <c r="F320" t="s">
        <v>301</v>
      </c>
      <c r="G320" s="2" t="s">
        <v>77</v>
      </c>
      <c r="H320" t="s">
        <v>18</v>
      </c>
    </row>
    <row r="321" spans="5:8" ht="27" x14ac:dyDescent="0.15">
      <c r="E321" t="s">
        <v>721</v>
      </c>
      <c r="F321" s="7" t="s">
        <v>864</v>
      </c>
      <c r="G321" s="12" t="s">
        <v>1123</v>
      </c>
      <c r="H321" t="s">
        <v>17</v>
      </c>
    </row>
    <row r="322" spans="5:8" ht="27" x14ac:dyDescent="0.15">
      <c r="E322" t="s">
        <v>721</v>
      </c>
      <c r="F322" s="7" t="s">
        <v>864</v>
      </c>
      <c r="G322" s="12" t="s">
        <v>1124</v>
      </c>
      <c r="H322" t="s">
        <v>18</v>
      </c>
    </row>
    <row r="323" spans="5:8" ht="27" x14ac:dyDescent="0.15">
      <c r="E323" t="s">
        <v>721</v>
      </c>
      <c r="F323" s="7" t="s">
        <v>864</v>
      </c>
      <c r="G323" s="12" t="s">
        <v>871</v>
      </c>
      <c r="H323" t="s">
        <v>18</v>
      </c>
    </row>
    <row r="324" spans="5:8" ht="27" x14ac:dyDescent="0.15">
      <c r="E324" t="s">
        <v>721</v>
      </c>
      <c r="F324" s="7" t="s">
        <v>864</v>
      </c>
      <c r="G324" s="12" t="s">
        <v>868</v>
      </c>
      <c r="H324" s="7" t="s">
        <v>869</v>
      </c>
    </row>
    <row r="325" spans="5:8" x14ac:dyDescent="0.15">
      <c r="E325" t="s">
        <v>721</v>
      </c>
      <c r="F325" s="7" t="s">
        <v>864</v>
      </c>
      <c r="G325" s="12" t="s">
        <v>1129</v>
      </c>
      <c r="H325" s="7" t="s">
        <v>867</v>
      </c>
    </row>
    <row r="326" spans="5:8" x14ac:dyDescent="0.15">
      <c r="E326" t="s">
        <v>721</v>
      </c>
      <c r="F326" s="7" t="s">
        <v>864</v>
      </c>
      <c r="G326" s="12" t="s">
        <v>1129</v>
      </c>
      <c r="H326" s="7" t="s">
        <v>867</v>
      </c>
    </row>
    <row r="327" spans="5:8" x14ac:dyDescent="0.15">
      <c r="E327" t="s">
        <v>721</v>
      </c>
      <c r="F327" s="7" t="s">
        <v>864</v>
      </c>
      <c r="G327" s="12" t="s">
        <v>581</v>
      </c>
      <c r="H327" t="s">
        <v>20</v>
      </c>
    </row>
    <row r="328" spans="5:8" x14ac:dyDescent="0.15">
      <c r="E328" t="s">
        <v>722</v>
      </c>
      <c r="F328" t="s">
        <v>303</v>
      </c>
      <c r="G328" s="12" t="s">
        <v>580</v>
      </c>
      <c r="H328" t="s">
        <v>17</v>
      </c>
    </row>
    <row r="329" spans="5:8" x14ac:dyDescent="0.15">
      <c r="E329" t="s">
        <v>722</v>
      </c>
      <c r="F329" t="s">
        <v>303</v>
      </c>
      <c r="G329" s="12" t="s">
        <v>586</v>
      </c>
      <c r="H329" t="s">
        <v>18</v>
      </c>
    </row>
    <row r="330" spans="5:8" x14ac:dyDescent="0.15">
      <c r="E330" t="s">
        <v>722</v>
      </c>
      <c r="F330" t="s">
        <v>303</v>
      </c>
      <c r="G330" s="12" t="s">
        <v>581</v>
      </c>
      <c r="H330" t="s">
        <v>19</v>
      </c>
    </row>
    <row r="331" spans="5:8" x14ac:dyDescent="0.15">
      <c r="E331" t="s">
        <v>722</v>
      </c>
      <c r="F331" t="s">
        <v>303</v>
      </c>
      <c r="G331" s="12" t="s">
        <v>746</v>
      </c>
      <c r="H331" t="s">
        <v>20</v>
      </c>
    </row>
    <row r="332" spans="5:8" x14ac:dyDescent="0.15">
      <c r="E332" t="s">
        <v>723</v>
      </c>
      <c r="F332" t="s">
        <v>304</v>
      </c>
      <c r="G332" s="12" t="s">
        <v>571</v>
      </c>
      <c r="H332" t="s">
        <v>17</v>
      </c>
    </row>
    <row r="333" spans="5:8" x14ac:dyDescent="0.15">
      <c r="E333" t="s">
        <v>723</v>
      </c>
      <c r="F333" t="s">
        <v>304</v>
      </c>
      <c r="G333" s="12" t="s">
        <v>742</v>
      </c>
      <c r="H333" t="s">
        <v>18</v>
      </c>
    </row>
    <row r="334" spans="5:8" x14ac:dyDescent="0.15">
      <c r="E334" t="s">
        <v>723</v>
      </c>
      <c r="F334" t="s">
        <v>304</v>
      </c>
      <c r="G334" s="12" t="s">
        <v>744</v>
      </c>
      <c r="H334" t="s">
        <v>19</v>
      </c>
    </row>
    <row r="335" spans="5:8" x14ac:dyDescent="0.15">
      <c r="E335" t="s">
        <v>723</v>
      </c>
      <c r="F335" t="s">
        <v>304</v>
      </c>
      <c r="G335" s="12" t="s">
        <v>886</v>
      </c>
      <c r="H335" t="s">
        <v>20</v>
      </c>
    </row>
    <row r="336" spans="5:8" ht="13.5" customHeight="1" x14ac:dyDescent="0.15">
      <c r="E336" t="s">
        <v>723</v>
      </c>
      <c r="F336" t="s">
        <v>304</v>
      </c>
      <c r="G336" s="15" t="s">
        <v>793</v>
      </c>
      <c r="H336" t="s">
        <v>18</v>
      </c>
    </row>
    <row r="337" spans="5:8" ht="13.5" customHeight="1" x14ac:dyDescent="0.15">
      <c r="E337" t="s">
        <v>723</v>
      </c>
      <c r="F337" t="s">
        <v>304</v>
      </c>
      <c r="G337" s="15" t="s">
        <v>794</v>
      </c>
      <c r="H337" t="s">
        <v>19</v>
      </c>
    </row>
    <row r="338" spans="5:8" ht="13.5" customHeight="1" x14ac:dyDescent="0.15">
      <c r="E338" t="s">
        <v>723</v>
      </c>
      <c r="F338" t="s">
        <v>304</v>
      </c>
      <c r="G338" s="15" t="s">
        <v>795</v>
      </c>
      <c r="H338" t="s">
        <v>20</v>
      </c>
    </row>
    <row r="339" spans="5:8" ht="13.5" customHeight="1" x14ac:dyDescent="0.15">
      <c r="E339" t="s">
        <v>723</v>
      </c>
      <c r="F339" t="s">
        <v>304</v>
      </c>
      <c r="G339" s="15" t="s">
        <v>796</v>
      </c>
      <c r="H339" t="s">
        <v>18</v>
      </c>
    </row>
    <row r="340" spans="5:8" ht="13.5" customHeight="1" x14ac:dyDescent="0.15">
      <c r="E340" t="s">
        <v>723</v>
      </c>
      <c r="F340" t="s">
        <v>304</v>
      </c>
      <c r="G340" s="15" t="s">
        <v>797</v>
      </c>
      <c r="H340" t="s">
        <v>19</v>
      </c>
    </row>
    <row r="341" spans="5:8" ht="13.5" customHeight="1" x14ac:dyDescent="0.15">
      <c r="E341" t="s">
        <v>723</v>
      </c>
      <c r="F341" t="s">
        <v>304</v>
      </c>
      <c r="G341" s="15" t="s">
        <v>798</v>
      </c>
      <c r="H341" t="s">
        <v>20</v>
      </c>
    </row>
    <row r="342" spans="5:8" x14ac:dyDescent="0.15">
      <c r="E342" t="s">
        <v>724</v>
      </c>
      <c r="F342" t="s">
        <v>305</v>
      </c>
      <c r="G342" s="12" t="s">
        <v>580</v>
      </c>
      <c r="H342" t="s">
        <v>17</v>
      </c>
    </row>
    <row r="343" spans="5:8" x14ac:dyDescent="0.15">
      <c r="E343" t="s">
        <v>724</v>
      </c>
      <c r="F343" t="s">
        <v>305</v>
      </c>
      <c r="G343" s="12" t="s">
        <v>586</v>
      </c>
      <c r="H343" t="s">
        <v>18</v>
      </c>
    </row>
    <row r="344" spans="5:8" x14ac:dyDescent="0.15">
      <c r="E344" t="s">
        <v>724</v>
      </c>
      <c r="F344" t="s">
        <v>305</v>
      </c>
      <c r="G344" s="12" t="s">
        <v>581</v>
      </c>
      <c r="H344" t="s">
        <v>19</v>
      </c>
    </row>
    <row r="345" spans="5:8" x14ac:dyDescent="0.15">
      <c r="E345" t="s">
        <v>725</v>
      </c>
      <c r="F345" t="s">
        <v>314</v>
      </c>
    </row>
    <row r="346" spans="5:8" x14ac:dyDescent="0.15">
      <c r="E346" t="s">
        <v>726</v>
      </c>
      <c r="F346" t="s">
        <v>315</v>
      </c>
    </row>
    <row r="347" spans="5:8" x14ac:dyDescent="0.15">
      <c r="E347" t="s">
        <v>727</v>
      </c>
      <c r="F347" t="s">
        <v>316</v>
      </c>
    </row>
    <row r="348" spans="5:8" x14ac:dyDescent="0.15">
      <c r="E348" t="s">
        <v>728</v>
      </c>
      <c r="F348" s="7" t="s">
        <v>1120</v>
      </c>
      <c r="G348" s="12" t="s">
        <v>990</v>
      </c>
      <c r="H348" s="7" t="s">
        <v>839</v>
      </c>
    </row>
    <row r="349" spans="5:8" x14ac:dyDescent="0.15">
      <c r="E349" t="s">
        <v>728</v>
      </c>
      <c r="F349" t="s">
        <v>317</v>
      </c>
      <c r="G349" s="12" t="s">
        <v>586</v>
      </c>
      <c r="H349" t="s">
        <v>18</v>
      </c>
    </row>
    <row r="350" spans="5:8" x14ac:dyDescent="0.15">
      <c r="E350" t="s">
        <v>728</v>
      </c>
      <c r="F350" t="s">
        <v>317</v>
      </c>
      <c r="G350" s="12" t="s">
        <v>581</v>
      </c>
      <c r="H350" t="s">
        <v>19</v>
      </c>
    </row>
    <row r="351" spans="5:8" x14ac:dyDescent="0.15">
      <c r="E351" t="s">
        <v>728</v>
      </c>
      <c r="F351" t="s">
        <v>317</v>
      </c>
      <c r="G351" s="12" t="s">
        <v>746</v>
      </c>
      <c r="H351" t="s">
        <v>20</v>
      </c>
    </row>
    <row r="352" spans="5:8" x14ac:dyDescent="0.15">
      <c r="E352" t="s">
        <v>729</v>
      </c>
      <c r="F352" t="s">
        <v>318</v>
      </c>
      <c r="G352" s="12" t="s">
        <v>580</v>
      </c>
      <c r="H352" t="s">
        <v>17</v>
      </c>
    </row>
    <row r="353" spans="5:8" x14ac:dyDescent="0.15">
      <c r="E353" t="s">
        <v>729</v>
      </c>
      <c r="F353" t="s">
        <v>318</v>
      </c>
      <c r="G353" s="12" t="s">
        <v>586</v>
      </c>
      <c r="H353" t="s">
        <v>19</v>
      </c>
    </row>
    <row r="354" spans="5:8" x14ac:dyDescent="0.15">
      <c r="E354" t="s">
        <v>729</v>
      </c>
      <c r="F354" t="s">
        <v>318</v>
      </c>
      <c r="G354" s="12" t="s">
        <v>581</v>
      </c>
      <c r="H354" t="s">
        <v>20</v>
      </c>
    </row>
    <row r="355" spans="5:8" x14ac:dyDescent="0.15">
      <c r="E355" s="210" t="s">
        <v>1005</v>
      </c>
      <c r="F355" s="7" t="s">
        <v>1006</v>
      </c>
      <c r="G355" s="12" t="s">
        <v>581</v>
      </c>
      <c r="H355" s="7" t="s">
        <v>1007</v>
      </c>
    </row>
    <row r="356" spans="5:8" x14ac:dyDescent="0.15">
      <c r="E356" t="s">
        <v>731</v>
      </c>
      <c r="F356" t="s">
        <v>319</v>
      </c>
      <c r="G356" s="12" t="s">
        <v>580</v>
      </c>
      <c r="H356" t="s">
        <v>18</v>
      </c>
    </row>
    <row r="357" spans="5:8" x14ac:dyDescent="0.15">
      <c r="E357" t="s">
        <v>731</v>
      </c>
      <c r="F357" t="s">
        <v>319</v>
      </c>
      <c r="G357" s="12" t="s">
        <v>586</v>
      </c>
      <c r="H357" t="s">
        <v>19</v>
      </c>
    </row>
    <row r="358" spans="5:8" x14ac:dyDescent="0.15">
      <c r="E358" t="s">
        <v>732</v>
      </c>
      <c r="F358" t="s">
        <v>320</v>
      </c>
      <c r="G358" s="12" t="s">
        <v>580</v>
      </c>
      <c r="H358" t="s">
        <v>18</v>
      </c>
    </row>
    <row r="359" spans="5:8" x14ac:dyDescent="0.15">
      <c r="E359" t="s">
        <v>732</v>
      </c>
      <c r="F359" t="s">
        <v>320</v>
      </c>
      <c r="G359" s="12" t="s">
        <v>586</v>
      </c>
      <c r="H359" t="s">
        <v>19</v>
      </c>
    </row>
    <row r="360" spans="5:8" x14ac:dyDescent="0.15">
      <c r="E360" t="s">
        <v>733</v>
      </c>
      <c r="F360" t="s">
        <v>321</v>
      </c>
      <c r="G360" s="12" t="s">
        <v>990</v>
      </c>
      <c r="H360" t="s">
        <v>19</v>
      </c>
    </row>
    <row r="361" spans="5:8" x14ac:dyDescent="0.15">
      <c r="E361" t="s">
        <v>734</v>
      </c>
      <c r="F361" t="s">
        <v>322</v>
      </c>
      <c r="G361" s="12" t="s">
        <v>990</v>
      </c>
      <c r="H361" t="s">
        <v>19</v>
      </c>
    </row>
    <row r="362" spans="5:8" x14ac:dyDescent="0.15">
      <c r="E362" t="s">
        <v>735</v>
      </c>
      <c r="F362" t="s">
        <v>323</v>
      </c>
      <c r="G362" s="49" t="s">
        <v>324</v>
      </c>
      <c r="H362" t="s">
        <v>17</v>
      </c>
    </row>
    <row r="363" spans="5:8" x14ac:dyDescent="0.15">
      <c r="E363" t="s">
        <v>735</v>
      </c>
      <c r="F363" t="s">
        <v>323</v>
      </c>
      <c r="G363" s="12" t="s">
        <v>586</v>
      </c>
      <c r="H363" t="s">
        <v>19</v>
      </c>
    </row>
    <row r="364" spans="5:8" x14ac:dyDescent="0.15">
      <c r="E364" t="s">
        <v>735</v>
      </c>
      <c r="F364" t="s">
        <v>323</v>
      </c>
      <c r="G364" s="12" t="s">
        <v>581</v>
      </c>
      <c r="H364" t="s">
        <v>20</v>
      </c>
    </row>
    <row r="365" spans="5:8" x14ac:dyDescent="0.15">
      <c r="E365" t="s">
        <v>736</v>
      </c>
      <c r="F365" t="s">
        <v>325</v>
      </c>
      <c r="G365" s="12" t="s">
        <v>580</v>
      </c>
      <c r="H365" t="s">
        <v>17</v>
      </c>
    </row>
    <row r="366" spans="5:8" x14ac:dyDescent="0.15">
      <c r="E366" t="s">
        <v>736</v>
      </c>
      <c r="F366" t="s">
        <v>325</v>
      </c>
      <c r="G366" s="12" t="s">
        <v>586</v>
      </c>
      <c r="H366" t="s">
        <v>19</v>
      </c>
    </row>
    <row r="367" spans="5:8" x14ac:dyDescent="0.15">
      <c r="E367" t="s">
        <v>736</v>
      </c>
      <c r="F367" t="s">
        <v>325</v>
      </c>
      <c r="G367" s="12" t="s">
        <v>581</v>
      </c>
      <c r="H367" t="s">
        <v>20</v>
      </c>
    </row>
    <row r="368" spans="5:8" x14ac:dyDescent="0.15">
      <c r="E368" t="s">
        <v>737</v>
      </c>
      <c r="F368" t="s">
        <v>326</v>
      </c>
      <c r="G368" s="12" t="s">
        <v>580</v>
      </c>
      <c r="H368" t="s">
        <v>17</v>
      </c>
    </row>
    <row r="369" spans="5:8" x14ac:dyDescent="0.15">
      <c r="E369" t="s">
        <v>737</v>
      </c>
      <c r="F369" t="s">
        <v>326</v>
      </c>
      <c r="G369" s="12" t="s">
        <v>586</v>
      </c>
      <c r="H369" t="s">
        <v>19</v>
      </c>
    </row>
    <row r="370" spans="5:8" x14ac:dyDescent="0.15">
      <c r="E370" t="s">
        <v>737</v>
      </c>
      <c r="F370" t="s">
        <v>326</v>
      </c>
      <c r="G370" s="12" t="s">
        <v>581</v>
      </c>
      <c r="H370" t="s">
        <v>20</v>
      </c>
    </row>
    <row r="371" spans="5:8" x14ac:dyDescent="0.15">
      <c r="E371" t="s">
        <v>738</v>
      </c>
      <c r="F371" t="s">
        <v>327</v>
      </c>
      <c r="G371" s="12" t="s">
        <v>571</v>
      </c>
      <c r="H371" t="s">
        <v>18</v>
      </c>
    </row>
    <row r="372" spans="5:8" x14ac:dyDescent="0.15">
      <c r="E372" t="s">
        <v>738</v>
      </c>
      <c r="F372" t="s">
        <v>327</v>
      </c>
      <c r="G372" s="12" t="s">
        <v>742</v>
      </c>
      <c r="H372" t="s">
        <v>19</v>
      </c>
    </row>
    <row r="373" spans="5:8" x14ac:dyDescent="0.15">
      <c r="E373" t="s">
        <v>738</v>
      </c>
      <c r="F373" t="s">
        <v>327</v>
      </c>
      <c r="G373" s="12" t="s">
        <v>744</v>
      </c>
      <c r="H373" t="s">
        <v>20</v>
      </c>
    </row>
    <row r="374" spans="5:8" x14ac:dyDescent="0.15">
      <c r="E374" t="s">
        <v>738</v>
      </c>
      <c r="F374" t="s">
        <v>327</v>
      </c>
      <c r="G374" s="12" t="s">
        <v>746</v>
      </c>
      <c r="H374" t="s">
        <v>21</v>
      </c>
    </row>
    <row r="375" spans="5:8" x14ac:dyDescent="0.15">
      <c r="E375" t="s">
        <v>738</v>
      </c>
      <c r="F375" t="s">
        <v>327</v>
      </c>
      <c r="G375" s="12" t="s">
        <v>741</v>
      </c>
      <c r="H375" t="s">
        <v>19</v>
      </c>
    </row>
    <row r="376" spans="5:8" x14ac:dyDescent="0.15">
      <c r="E376" t="s">
        <v>738</v>
      </c>
      <c r="F376" t="s">
        <v>327</v>
      </c>
      <c r="G376" s="12" t="s">
        <v>743</v>
      </c>
      <c r="H376" t="s">
        <v>20</v>
      </c>
    </row>
    <row r="377" spans="5:8" x14ac:dyDescent="0.15">
      <c r="E377" t="s">
        <v>738</v>
      </c>
      <c r="F377" t="s">
        <v>327</v>
      </c>
      <c r="G377" s="12" t="s">
        <v>745</v>
      </c>
      <c r="H377" t="s">
        <v>21</v>
      </c>
    </row>
    <row r="378" spans="5:8" x14ac:dyDescent="0.15">
      <c r="E378" t="s">
        <v>739</v>
      </c>
      <c r="F378" t="s">
        <v>327</v>
      </c>
    </row>
    <row r="379" spans="5:8" x14ac:dyDescent="0.15">
      <c r="E379" t="s">
        <v>740</v>
      </c>
      <c r="F379" s="7" t="s">
        <v>1121</v>
      </c>
      <c r="G379" s="46" t="s">
        <v>580</v>
      </c>
      <c r="H379" s="7" t="s">
        <v>827</v>
      </c>
    </row>
    <row r="380" spans="5:8" x14ac:dyDescent="0.15">
      <c r="E380" t="s">
        <v>740</v>
      </c>
      <c r="F380" s="7" t="s">
        <v>1121</v>
      </c>
      <c r="G380" s="46" t="s">
        <v>67</v>
      </c>
      <c r="H380" s="7" t="s">
        <v>828</v>
      </c>
    </row>
    <row r="381" spans="5:8" x14ac:dyDescent="0.15">
      <c r="E381" t="s">
        <v>740</v>
      </c>
      <c r="F381" s="7" t="s">
        <v>1121</v>
      </c>
      <c r="G381" s="46" t="s">
        <v>68</v>
      </c>
      <c r="H381" s="7" t="s">
        <v>840</v>
      </c>
    </row>
    <row r="382" spans="5:8" x14ac:dyDescent="0.15">
      <c r="E382" s="210" t="s">
        <v>1037</v>
      </c>
      <c r="F382" t="s">
        <v>1020</v>
      </c>
      <c r="G382" s="12" t="s">
        <v>580</v>
      </c>
      <c r="H382" s="7" t="s">
        <v>1026</v>
      </c>
    </row>
    <row r="383" spans="5:8" x14ac:dyDescent="0.15">
      <c r="E383" s="210" t="s">
        <v>1037</v>
      </c>
      <c r="F383" t="s">
        <v>1020</v>
      </c>
      <c r="G383" s="12" t="s">
        <v>586</v>
      </c>
      <c r="H383" s="7" t="s">
        <v>1029</v>
      </c>
    </row>
    <row r="384" spans="5:8" x14ac:dyDescent="0.15">
      <c r="E384" s="210" t="s">
        <v>1037</v>
      </c>
      <c r="F384" t="s">
        <v>1020</v>
      </c>
      <c r="G384" s="12" t="s">
        <v>581</v>
      </c>
      <c r="H384" s="7" t="s">
        <v>1032</v>
      </c>
    </row>
  </sheetData>
  <sheetProtection algorithmName="SHA-512" hashValue="aHkAyggsbOr5EnFRnuxmtH26EBYyUHICPpkaJRp6iz7IguL5oV0gyT1Nxax0AEBLBJ8FuKYwvCBm0d1UkRpgEw==" saltValue="FAuwXcvFhkKoB6bBYspScw==" spinCount="100000" sheet="1" objects="1" scenarios="1" selectLockedCells="1" selectUnlockedCells="1"/>
  <sortState ref="A2:B76">
    <sortCondition ref="B2:B76"/>
  </sortState>
  <phoneticPr fontId="12"/>
  <dataValidations count="1">
    <dataValidation imeMode="halfAlpha" allowBlank="1" showInputMessage="1" showErrorMessage="1" sqref="A110:A112 A168:A175" xr:uid="{00000000-0002-0000-06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75"/>
  <sheetViews>
    <sheetView topLeftCell="D70" zoomScale="115" zoomScaleNormal="115" workbookViewId="0">
      <selection activeCell="M89" sqref="M89"/>
    </sheetView>
  </sheetViews>
  <sheetFormatPr defaultColWidth="9" defaultRowHeight="13.5" x14ac:dyDescent="0.15"/>
  <cols>
    <col min="1" max="1" width="15.875" style="26" customWidth="1"/>
    <col min="2" max="4" width="5.125" style="26" customWidth="1"/>
    <col min="5" max="5" width="7.625" style="26" customWidth="1"/>
    <col min="6" max="6" width="15.125" style="26" customWidth="1"/>
    <col min="7" max="7" width="9" style="26"/>
    <col min="8" max="8" width="9.5" style="26" customWidth="1"/>
    <col min="9" max="9" width="18.125" style="26" customWidth="1"/>
    <col min="10" max="16384" width="9" style="26"/>
  </cols>
  <sheetData>
    <row r="1" spans="1:9" x14ac:dyDescent="0.15">
      <c r="A1" s="25" t="s">
        <v>574</v>
      </c>
      <c r="B1" s="25" t="s">
        <v>573</v>
      </c>
      <c r="C1" s="25" t="s">
        <v>576</v>
      </c>
      <c r="D1" s="25" t="s">
        <v>577</v>
      </c>
      <c r="E1" s="25" t="s">
        <v>578</v>
      </c>
      <c r="F1" s="25" t="s">
        <v>579</v>
      </c>
    </row>
    <row r="2" spans="1:9" x14ac:dyDescent="0.15">
      <c r="A2" s="53" t="e">
        <f>IF(#REF!="",$F$2,#REF!)</f>
        <v>#REF!</v>
      </c>
      <c r="B2" s="27" t="e">
        <f ca="1">IF(#REF!="",YEAR(TODAY()),YEAR(#REF!))</f>
        <v>#REF!</v>
      </c>
      <c r="C2" s="27" t="e">
        <f>MONTH(#REF!)</f>
        <v>#REF!</v>
      </c>
      <c r="D2" s="27" t="e">
        <f>DAY(#REF!)</f>
        <v>#REF!</v>
      </c>
      <c r="E2" s="27" t="e">
        <f>IF(AND(C2=4,D2=1),B2+15,IF(C2&lt;4,B2+15,B2+16))</f>
        <v>#REF!</v>
      </c>
      <c r="F2" s="28" t="e">
        <f>DATE(E2,4,1)</f>
        <v>#REF!</v>
      </c>
    </row>
    <row r="3" spans="1:9" x14ac:dyDescent="0.15">
      <c r="A3" s="52" t="s">
        <v>800</v>
      </c>
      <c r="B3" s="27"/>
      <c r="C3" s="27"/>
      <c r="F3" s="25" t="s">
        <v>799</v>
      </c>
      <c r="H3" s="29"/>
      <c r="I3" s="29"/>
    </row>
    <row r="4" spans="1:9" x14ac:dyDescent="0.15">
      <c r="A4" s="25"/>
      <c r="B4" s="27"/>
      <c r="C4" s="27"/>
      <c r="H4" s="25" t="s">
        <v>649</v>
      </c>
      <c r="I4" s="25" t="s">
        <v>575</v>
      </c>
    </row>
    <row r="5" spans="1:9" x14ac:dyDescent="0.15">
      <c r="B5" s="28"/>
      <c r="C5" s="28"/>
      <c r="H5" s="25" t="s">
        <v>649</v>
      </c>
      <c r="I5" s="25" t="s">
        <v>882</v>
      </c>
    </row>
    <row r="6" spans="1:9" x14ac:dyDescent="0.15">
      <c r="H6" s="25" t="s">
        <v>649</v>
      </c>
      <c r="I6" s="25" t="s">
        <v>881</v>
      </c>
    </row>
    <row r="7" spans="1:9" x14ac:dyDescent="0.15">
      <c r="B7" s="28"/>
      <c r="C7" s="28"/>
      <c r="H7" s="25" t="s">
        <v>649</v>
      </c>
      <c r="I7" s="25" t="s">
        <v>650</v>
      </c>
    </row>
    <row r="8" spans="1:9" x14ac:dyDescent="0.15">
      <c r="H8" s="25" t="s">
        <v>649</v>
      </c>
      <c r="I8" s="25" t="s">
        <v>651</v>
      </c>
    </row>
    <row r="9" spans="1:9" x14ac:dyDescent="0.15">
      <c r="H9" s="26" t="s">
        <v>582</v>
      </c>
      <c r="I9" s="30" t="s">
        <v>66</v>
      </c>
    </row>
    <row r="10" spans="1:9" x14ac:dyDescent="0.15">
      <c r="H10" s="26" t="s">
        <v>582</v>
      </c>
      <c r="I10" s="29" t="s">
        <v>67</v>
      </c>
    </row>
    <row r="11" spans="1:9" x14ac:dyDescent="0.15">
      <c r="H11" s="26" t="s">
        <v>582</v>
      </c>
      <c r="I11" s="30" t="s">
        <v>808</v>
      </c>
    </row>
    <row r="12" spans="1:9" x14ac:dyDescent="0.15">
      <c r="H12" s="26" t="s">
        <v>582</v>
      </c>
      <c r="I12" s="29" t="s">
        <v>81</v>
      </c>
    </row>
    <row r="13" spans="1:9" x14ac:dyDescent="0.15">
      <c r="H13" s="26" t="s">
        <v>582</v>
      </c>
      <c r="I13" s="29" t="s">
        <v>68</v>
      </c>
    </row>
    <row r="14" spans="1:9" x14ac:dyDescent="0.15">
      <c r="H14" s="26" t="s">
        <v>582</v>
      </c>
      <c r="I14" s="29" t="s">
        <v>77</v>
      </c>
    </row>
    <row r="15" spans="1:9" x14ac:dyDescent="0.15">
      <c r="H15" s="26" t="s">
        <v>582</v>
      </c>
      <c r="I15" s="29" t="s">
        <v>105</v>
      </c>
    </row>
    <row r="16" spans="1:9" x14ac:dyDescent="0.15">
      <c r="H16" s="26" t="s">
        <v>582</v>
      </c>
      <c r="I16" s="25" t="s">
        <v>830</v>
      </c>
    </row>
    <row r="17" spans="8:9" x14ac:dyDescent="0.15">
      <c r="H17" s="26" t="s">
        <v>582</v>
      </c>
      <c r="I17" s="25" t="s">
        <v>831</v>
      </c>
    </row>
    <row r="18" spans="8:9" x14ac:dyDescent="0.15">
      <c r="H18" s="26" t="s">
        <v>582</v>
      </c>
      <c r="I18" s="29" t="s">
        <v>821</v>
      </c>
    </row>
    <row r="19" spans="8:9" x14ac:dyDescent="0.15">
      <c r="H19" s="26" t="s">
        <v>582</v>
      </c>
      <c r="I19" s="29" t="s">
        <v>822</v>
      </c>
    </row>
    <row r="20" spans="8:9" x14ac:dyDescent="0.15">
      <c r="H20" s="26" t="s">
        <v>582</v>
      </c>
      <c r="I20" s="30" t="s">
        <v>887</v>
      </c>
    </row>
    <row r="21" spans="8:9" x14ac:dyDescent="0.15">
      <c r="H21" s="26" t="s">
        <v>582</v>
      </c>
      <c r="I21" s="30" t="s">
        <v>888</v>
      </c>
    </row>
    <row r="22" spans="8:9" x14ac:dyDescent="0.15">
      <c r="H22" s="26" t="s">
        <v>582</v>
      </c>
      <c r="I22" s="54" t="s">
        <v>837</v>
      </c>
    </row>
    <row r="23" spans="8:9" x14ac:dyDescent="0.15">
      <c r="H23" s="26" t="s">
        <v>582</v>
      </c>
      <c r="I23" s="54" t="s">
        <v>836</v>
      </c>
    </row>
    <row r="24" spans="8:9" x14ac:dyDescent="0.15">
      <c r="H24" s="26" t="s">
        <v>582</v>
      </c>
      <c r="I24" s="29" t="s">
        <v>91</v>
      </c>
    </row>
    <row r="25" spans="8:9" x14ac:dyDescent="0.15">
      <c r="H25" s="26" t="s">
        <v>582</v>
      </c>
      <c r="I25" s="29" t="s">
        <v>109</v>
      </c>
    </row>
    <row r="26" spans="8:9" x14ac:dyDescent="0.15">
      <c r="H26" s="26" t="s">
        <v>582</v>
      </c>
      <c r="I26" s="29" t="s">
        <v>144</v>
      </c>
    </row>
    <row r="27" spans="8:9" x14ac:dyDescent="0.15">
      <c r="H27" s="26" t="s">
        <v>582</v>
      </c>
      <c r="I27" s="29" t="s">
        <v>63</v>
      </c>
    </row>
    <row r="28" spans="8:9" x14ac:dyDescent="0.15">
      <c r="H28" s="26" t="s">
        <v>582</v>
      </c>
      <c r="I28" s="29" t="s">
        <v>48</v>
      </c>
    </row>
    <row r="29" spans="8:9" x14ac:dyDescent="0.15">
      <c r="H29" s="26" t="s">
        <v>582</v>
      </c>
      <c r="I29" s="29" t="s">
        <v>62</v>
      </c>
    </row>
    <row r="30" spans="8:9" x14ac:dyDescent="0.15">
      <c r="H30" s="26" t="s">
        <v>582</v>
      </c>
      <c r="I30" s="29" t="s">
        <v>49</v>
      </c>
    </row>
    <row r="31" spans="8:9" x14ac:dyDescent="0.15">
      <c r="H31" s="26" t="s">
        <v>582</v>
      </c>
      <c r="I31" s="29" t="s">
        <v>50</v>
      </c>
    </row>
    <row r="32" spans="8:9" x14ac:dyDescent="0.15">
      <c r="H32" s="26" t="s">
        <v>582</v>
      </c>
      <c r="I32" s="30" t="s">
        <v>1066</v>
      </c>
    </row>
    <row r="33" spans="8:9" x14ac:dyDescent="0.15">
      <c r="H33" s="26" t="s">
        <v>582</v>
      </c>
      <c r="I33" s="30" t="s">
        <v>892</v>
      </c>
    </row>
    <row r="34" spans="8:9" x14ac:dyDescent="0.15">
      <c r="H34" s="26" t="s">
        <v>582</v>
      </c>
      <c r="I34" s="54" t="s">
        <v>891</v>
      </c>
    </row>
    <row r="35" spans="8:9" x14ac:dyDescent="0.15">
      <c r="H35" s="26" t="s">
        <v>582</v>
      </c>
      <c r="I35" s="30" t="s">
        <v>893</v>
      </c>
    </row>
    <row r="36" spans="8:9" x14ac:dyDescent="0.15">
      <c r="H36" s="26" t="s">
        <v>582</v>
      </c>
      <c r="I36" s="30" t="s">
        <v>894</v>
      </c>
    </row>
    <row r="37" spans="8:9" x14ac:dyDescent="0.15">
      <c r="H37" s="26" t="s">
        <v>582</v>
      </c>
      <c r="I37" s="29" t="s">
        <v>84</v>
      </c>
    </row>
    <row r="38" spans="8:9" x14ac:dyDescent="0.15">
      <c r="H38" s="26" t="s">
        <v>582</v>
      </c>
      <c r="I38" s="29" t="s">
        <v>57</v>
      </c>
    </row>
    <row r="39" spans="8:9" x14ac:dyDescent="0.15">
      <c r="H39" s="26" t="s">
        <v>582</v>
      </c>
      <c r="I39" s="29" t="s">
        <v>113</v>
      </c>
    </row>
    <row r="40" spans="8:9" x14ac:dyDescent="0.15">
      <c r="H40" s="26" t="s">
        <v>582</v>
      </c>
      <c r="I40" s="29" t="s">
        <v>23</v>
      </c>
    </row>
    <row r="41" spans="8:9" x14ac:dyDescent="0.15">
      <c r="H41" s="26" t="s">
        <v>582</v>
      </c>
      <c r="I41" s="29" t="s">
        <v>90</v>
      </c>
    </row>
    <row r="42" spans="8:9" x14ac:dyDescent="0.15">
      <c r="H42" s="26" t="s">
        <v>582</v>
      </c>
      <c r="I42" s="29" t="s">
        <v>45</v>
      </c>
    </row>
    <row r="43" spans="8:9" x14ac:dyDescent="0.15">
      <c r="H43" s="26" t="s">
        <v>582</v>
      </c>
      <c r="I43" s="29" t="s">
        <v>46</v>
      </c>
    </row>
    <row r="44" spans="8:9" x14ac:dyDescent="0.15">
      <c r="H44" s="26" t="s">
        <v>582</v>
      </c>
      <c r="I44" s="29" t="s">
        <v>100</v>
      </c>
    </row>
    <row r="45" spans="8:9" x14ac:dyDescent="0.15">
      <c r="H45" s="26" t="s">
        <v>582</v>
      </c>
      <c r="I45" s="29" t="s">
        <v>101</v>
      </c>
    </row>
    <row r="46" spans="8:9" x14ac:dyDescent="0.15">
      <c r="H46" s="26" t="s">
        <v>582</v>
      </c>
      <c r="I46" s="29" t="s">
        <v>48</v>
      </c>
    </row>
    <row r="47" spans="8:9" x14ac:dyDescent="0.15">
      <c r="H47" s="26" t="s">
        <v>582</v>
      </c>
      <c r="I47" s="29" t="s">
        <v>768</v>
      </c>
    </row>
    <row r="48" spans="8:9" x14ac:dyDescent="0.15">
      <c r="H48" s="26" t="s">
        <v>582</v>
      </c>
      <c r="I48" s="29" t="s">
        <v>145</v>
      </c>
    </row>
    <row r="49" spans="8:12" x14ac:dyDescent="0.15">
      <c r="H49" s="26" t="s">
        <v>582</v>
      </c>
      <c r="I49" s="29" t="s">
        <v>47</v>
      </c>
    </row>
    <row r="50" spans="8:12" x14ac:dyDescent="0.15">
      <c r="H50" s="26" t="s">
        <v>582</v>
      </c>
      <c r="I50" s="30" t="s">
        <v>815</v>
      </c>
    </row>
    <row r="51" spans="8:12" x14ac:dyDescent="0.15">
      <c r="H51" s="26" t="s">
        <v>582</v>
      </c>
      <c r="I51" s="29" t="s">
        <v>58</v>
      </c>
    </row>
    <row r="52" spans="8:12" x14ac:dyDescent="0.15">
      <c r="H52" s="26" t="s">
        <v>582</v>
      </c>
      <c r="I52" s="29" t="s">
        <v>58</v>
      </c>
    </row>
    <row r="53" spans="8:12" x14ac:dyDescent="0.15">
      <c r="H53" s="26" t="s">
        <v>582</v>
      </c>
      <c r="I53" s="26" t="s">
        <v>769</v>
      </c>
    </row>
    <row r="54" spans="8:12" x14ac:dyDescent="0.15">
      <c r="H54" s="26" t="s">
        <v>582</v>
      </c>
      <c r="I54" s="26" t="s">
        <v>70</v>
      </c>
      <c r="J54" s="31"/>
      <c r="K54" s="32"/>
    </row>
    <row r="55" spans="8:12" x14ac:dyDescent="0.15">
      <c r="J55" s="31"/>
      <c r="K55" s="33"/>
    </row>
    <row r="56" spans="8:12" x14ac:dyDescent="0.15">
      <c r="J56" s="31" t="s">
        <v>587</v>
      </c>
      <c r="K56" s="34" t="s">
        <v>213</v>
      </c>
    </row>
    <row r="57" spans="8:12" x14ac:dyDescent="0.15">
      <c r="J57" s="31" t="s">
        <v>587</v>
      </c>
      <c r="K57" s="35" t="s">
        <v>771</v>
      </c>
    </row>
    <row r="58" spans="8:12" x14ac:dyDescent="0.15">
      <c r="J58" s="31" t="s">
        <v>587</v>
      </c>
      <c r="K58" s="35" t="s">
        <v>772</v>
      </c>
    </row>
    <row r="59" spans="8:12" x14ac:dyDescent="0.15">
      <c r="J59" s="31" t="s">
        <v>587</v>
      </c>
      <c r="K59" s="36" t="s">
        <v>66</v>
      </c>
    </row>
    <row r="60" spans="8:12" x14ac:dyDescent="0.15">
      <c r="J60" s="31" t="s">
        <v>587</v>
      </c>
      <c r="K60" s="32" t="s">
        <v>248</v>
      </c>
    </row>
    <row r="61" spans="8:12" x14ac:dyDescent="0.15">
      <c r="J61" s="31" t="s">
        <v>587</v>
      </c>
      <c r="K61" s="33" t="s">
        <v>773</v>
      </c>
    </row>
    <row r="62" spans="8:12" x14ac:dyDescent="0.15">
      <c r="J62" s="31" t="s">
        <v>587</v>
      </c>
      <c r="K62" s="34" t="s">
        <v>265</v>
      </c>
      <c r="L62" s="29"/>
    </row>
    <row r="63" spans="8:12" x14ac:dyDescent="0.15">
      <c r="J63" s="31" t="s">
        <v>587</v>
      </c>
      <c r="K63" s="32" t="s">
        <v>218</v>
      </c>
      <c r="L63" s="29"/>
    </row>
    <row r="64" spans="8:12" ht="27" x14ac:dyDescent="0.15">
      <c r="J64" s="31" t="s">
        <v>587</v>
      </c>
      <c r="K64" s="32" t="s">
        <v>324</v>
      </c>
      <c r="L64" s="29"/>
    </row>
    <row r="65" spans="10:12" x14ac:dyDescent="0.15">
      <c r="J65" s="31" t="s">
        <v>587</v>
      </c>
      <c r="K65" s="34" t="s">
        <v>67</v>
      </c>
      <c r="L65" s="29"/>
    </row>
    <row r="66" spans="10:12" x14ac:dyDescent="0.15">
      <c r="J66" s="31" t="s">
        <v>587</v>
      </c>
      <c r="K66" s="32" t="s">
        <v>81</v>
      </c>
      <c r="L66" s="29"/>
    </row>
    <row r="67" spans="10:12" x14ac:dyDescent="0.15">
      <c r="J67" s="31" t="s">
        <v>587</v>
      </c>
      <c r="K67" s="34" t="s">
        <v>774</v>
      </c>
      <c r="L67" s="29"/>
    </row>
    <row r="68" spans="10:12" x14ac:dyDescent="0.15">
      <c r="J68" s="31" t="s">
        <v>587</v>
      </c>
      <c r="K68" s="37" t="s">
        <v>219</v>
      </c>
      <c r="L68" s="29"/>
    </row>
    <row r="69" spans="10:12" x14ac:dyDescent="0.15">
      <c r="J69" s="31" t="s">
        <v>587</v>
      </c>
      <c r="K69" s="34" t="s">
        <v>68</v>
      </c>
      <c r="L69" s="29"/>
    </row>
    <row r="70" spans="10:12" x14ac:dyDescent="0.15">
      <c r="J70" s="31" t="s">
        <v>587</v>
      </c>
      <c r="K70" s="34" t="s">
        <v>77</v>
      </c>
      <c r="L70" s="29"/>
    </row>
    <row r="71" spans="10:12" x14ac:dyDescent="0.15">
      <c r="J71" s="31" t="s">
        <v>587</v>
      </c>
      <c r="K71" s="34" t="s">
        <v>775</v>
      </c>
      <c r="L71" s="29"/>
    </row>
    <row r="72" spans="10:12" x14ac:dyDescent="0.15">
      <c r="J72" s="31" t="s">
        <v>587</v>
      </c>
      <c r="K72" s="34" t="s">
        <v>105</v>
      </c>
    </row>
    <row r="73" spans="10:12" x14ac:dyDescent="0.15">
      <c r="J73" s="31" t="s">
        <v>587</v>
      </c>
      <c r="K73" s="34" t="s">
        <v>277</v>
      </c>
    </row>
    <row r="74" spans="10:12" x14ac:dyDescent="0.15">
      <c r="J74" s="31" t="s">
        <v>587</v>
      </c>
      <c r="K74" s="34" t="s">
        <v>278</v>
      </c>
      <c r="L74" s="25"/>
    </row>
    <row r="75" spans="10:12" x14ac:dyDescent="0.15">
      <c r="J75" s="31" t="s">
        <v>587</v>
      </c>
      <c r="K75" s="202" t="s">
        <v>1095</v>
      </c>
      <c r="L75" s="25"/>
    </row>
    <row r="76" spans="10:12" x14ac:dyDescent="0.15">
      <c r="J76" s="31" t="s">
        <v>587</v>
      </c>
      <c r="K76" s="34" t="s">
        <v>328</v>
      </c>
      <c r="L76" s="25"/>
    </row>
    <row r="77" spans="10:12" x14ac:dyDescent="0.15">
      <c r="J77" s="31" t="s">
        <v>587</v>
      </c>
      <c r="K77" s="38" t="s">
        <v>776</v>
      </c>
      <c r="L77" s="25"/>
    </row>
    <row r="78" spans="10:12" x14ac:dyDescent="0.15">
      <c r="J78" s="31" t="s">
        <v>587</v>
      </c>
      <c r="K78" s="33" t="s">
        <v>777</v>
      </c>
      <c r="L78" s="25"/>
    </row>
    <row r="79" spans="10:12" x14ac:dyDescent="0.15">
      <c r="J79" s="31" t="s">
        <v>587</v>
      </c>
      <c r="K79" s="33" t="s">
        <v>889</v>
      </c>
      <c r="L79" s="25"/>
    </row>
    <row r="80" spans="10:12" x14ac:dyDescent="0.15">
      <c r="J80" s="31" t="s">
        <v>587</v>
      </c>
      <c r="K80" s="33" t="s">
        <v>863</v>
      </c>
      <c r="L80" s="25"/>
    </row>
    <row r="81" spans="10:12" x14ac:dyDescent="0.15">
      <c r="J81" s="31" t="s">
        <v>587</v>
      </c>
      <c r="K81" s="33" t="s">
        <v>870</v>
      </c>
      <c r="L81" s="25"/>
    </row>
    <row r="82" spans="10:12" x14ac:dyDescent="0.15">
      <c r="J82" s="31" t="s">
        <v>587</v>
      </c>
      <c r="K82" s="33" t="s">
        <v>871</v>
      </c>
      <c r="L82" s="25"/>
    </row>
    <row r="83" spans="10:12" x14ac:dyDescent="0.15">
      <c r="J83" s="31" t="s">
        <v>587</v>
      </c>
      <c r="K83" s="33" t="s">
        <v>868</v>
      </c>
      <c r="L83" s="25"/>
    </row>
    <row r="84" spans="10:12" x14ac:dyDescent="0.15">
      <c r="J84" s="31" t="s">
        <v>587</v>
      </c>
      <c r="K84" s="33" t="s">
        <v>1130</v>
      </c>
      <c r="L84" s="25"/>
    </row>
    <row r="85" spans="10:12" x14ac:dyDescent="0.15">
      <c r="J85" s="31" t="s">
        <v>587</v>
      </c>
      <c r="K85" s="33" t="s">
        <v>865</v>
      </c>
      <c r="L85" s="25"/>
    </row>
    <row r="86" spans="10:12" x14ac:dyDescent="0.15">
      <c r="J86" s="31" t="s">
        <v>587</v>
      </c>
      <c r="K86" s="33" t="s">
        <v>793</v>
      </c>
      <c r="L86" s="25"/>
    </row>
    <row r="87" spans="10:12" x14ac:dyDescent="0.15">
      <c r="J87" s="31" t="s">
        <v>587</v>
      </c>
      <c r="K87" s="38" t="s">
        <v>794</v>
      </c>
      <c r="L87" s="25"/>
    </row>
    <row r="88" spans="10:12" x14ac:dyDescent="0.15">
      <c r="J88" s="31" t="s">
        <v>587</v>
      </c>
      <c r="K88" s="38" t="s">
        <v>795</v>
      </c>
      <c r="L88" s="25"/>
    </row>
    <row r="89" spans="10:12" x14ac:dyDescent="0.15">
      <c r="J89" s="31" t="s">
        <v>587</v>
      </c>
      <c r="K89" s="34" t="s">
        <v>796</v>
      </c>
      <c r="L89" s="25"/>
    </row>
    <row r="90" spans="10:12" x14ac:dyDescent="0.15">
      <c r="J90" s="31" t="s">
        <v>587</v>
      </c>
      <c r="K90" s="33" t="s">
        <v>797</v>
      </c>
      <c r="L90" s="25"/>
    </row>
    <row r="91" spans="10:12" x14ac:dyDescent="0.15">
      <c r="J91" s="31" t="s">
        <v>587</v>
      </c>
      <c r="K91" s="33" t="s">
        <v>798</v>
      </c>
      <c r="L91" s="25"/>
    </row>
    <row r="92" spans="10:12" x14ac:dyDescent="0.15">
      <c r="J92" s="31" t="s">
        <v>587</v>
      </c>
      <c r="K92" s="34" t="s">
        <v>170</v>
      </c>
      <c r="L92" s="25"/>
    </row>
    <row r="93" spans="10:12" x14ac:dyDescent="0.15">
      <c r="J93" s="31" t="s">
        <v>587</v>
      </c>
      <c r="K93" s="34" t="s">
        <v>169</v>
      </c>
      <c r="L93" s="25"/>
    </row>
    <row r="94" spans="10:12" x14ac:dyDescent="0.15">
      <c r="J94" s="31" t="s">
        <v>587</v>
      </c>
      <c r="K94" s="43" t="s">
        <v>782</v>
      </c>
      <c r="L94" s="25"/>
    </row>
    <row r="95" spans="10:12" x14ac:dyDescent="0.15">
      <c r="J95" s="31" t="s">
        <v>587</v>
      </c>
      <c r="K95" s="34" t="s">
        <v>300</v>
      </c>
      <c r="L95" s="25"/>
    </row>
    <row r="96" spans="10:12" x14ac:dyDescent="0.15">
      <c r="J96" s="31" t="s">
        <v>587</v>
      </c>
      <c r="K96" s="34" t="s">
        <v>173</v>
      </c>
      <c r="L96" s="25"/>
    </row>
    <row r="97" spans="10:12" x14ac:dyDescent="0.15">
      <c r="J97" s="31" t="s">
        <v>587</v>
      </c>
      <c r="K97" s="34" t="s">
        <v>110</v>
      </c>
      <c r="L97" s="25"/>
    </row>
    <row r="98" spans="10:12" x14ac:dyDescent="0.15">
      <c r="J98" s="31" t="s">
        <v>587</v>
      </c>
      <c r="K98" s="38" t="s">
        <v>174</v>
      </c>
      <c r="L98" s="25"/>
    </row>
    <row r="99" spans="10:12" x14ac:dyDescent="0.15">
      <c r="J99" s="31" t="s">
        <v>587</v>
      </c>
      <c r="K99" s="34" t="s">
        <v>238</v>
      </c>
      <c r="L99" s="25"/>
    </row>
    <row r="100" spans="10:12" x14ac:dyDescent="0.15">
      <c r="J100" s="31" t="s">
        <v>587</v>
      </c>
      <c r="K100" s="34" t="s">
        <v>778</v>
      </c>
      <c r="L100" s="25"/>
    </row>
    <row r="101" spans="10:12" x14ac:dyDescent="0.15">
      <c r="J101" s="31" t="s">
        <v>587</v>
      </c>
      <c r="K101" s="34" t="s">
        <v>779</v>
      </c>
      <c r="L101" s="25"/>
    </row>
    <row r="102" spans="10:12" x14ac:dyDescent="0.15">
      <c r="J102" s="31" t="s">
        <v>587</v>
      </c>
      <c r="K102" s="34" t="s">
        <v>207</v>
      </c>
      <c r="L102" s="25"/>
    </row>
    <row r="103" spans="10:12" x14ac:dyDescent="0.15">
      <c r="J103" s="31" t="s">
        <v>587</v>
      </c>
      <c r="K103" s="34" t="s">
        <v>216</v>
      </c>
      <c r="L103" s="25"/>
    </row>
    <row r="104" spans="10:12" x14ac:dyDescent="0.15">
      <c r="J104" s="31" t="s">
        <v>587</v>
      </c>
      <c r="K104" s="34" t="s">
        <v>215</v>
      </c>
      <c r="L104" s="25"/>
    </row>
    <row r="105" spans="10:12" x14ac:dyDescent="0.15">
      <c r="J105" s="31" t="s">
        <v>587</v>
      </c>
      <c r="K105" s="34" t="s">
        <v>189</v>
      </c>
      <c r="L105" s="25"/>
    </row>
    <row r="106" spans="10:12" x14ac:dyDescent="0.15">
      <c r="J106" s="31" t="s">
        <v>587</v>
      </c>
      <c r="K106" s="43" t="s">
        <v>841</v>
      </c>
      <c r="L106" s="25"/>
    </row>
    <row r="107" spans="10:12" x14ac:dyDescent="0.15">
      <c r="J107" s="31" t="s">
        <v>587</v>
      </c>
      <c r="K107" s="43" t="s">
        <v>997</v>
      </c>
      <c r="L107" s="25"/>
    </row>
    <row r="108" spans="10:12" x14ac:dyDescent="0.15">
      <c r="J108" s="31" t="s">
        <v>587</v>
      </c>
      <c r="K108" s="43" t="s">
        <v>998</v>
      </c>
      <c r="L108" s="25"/>
    </row>
    <row r="109" spans="10:12" x14ac:dyDescent="0.15">
      <c r="J109" s="31" t="s">
        <v>587</v>
      </c>
      <c r="K109" s="43" t="s">
        <v>1101</v>
      </c>
    </row>
    <row r="110" spans="10:12" x14ac:dyDescent="0.15">
      <c r="J110" s="31" t="s">
        <v>587</v>
      </c>
      <c r="K110" s="43" t="s">
        <v>995</v>
      </c>
    </row>
    <row r="111" spans="10:12" x14ac:dyDescent="0.15">
      <c r="J111" s="31" t="s">
        <v>587</v>
      </c>
      <c r="K111" s="43" t="s">
        <v>1107</v>
      </c>
      <c r="L111" s="25"/>
    </row>
    <row r="112" spans="10:12" x14ac:dyDescent="0.15">
      <c r="J112" s="31" t="s">
        <v>587</v>
      </c>
      <c r="K112" s="34" t="s">
        <v>232</v>
      </c>
      <c r="L112" s="25"/>
    </row>
    <row r="113" spans="10:12" x14ac:dyDescent="0.15">
      <c r="J113" s="31" t="s">
        <v>587</v>
      </c>
      <c r="K113" s="39" t="s">
        <v>48</v>
      </c>
      <c r="L113" s="25"/>
    </row>
    <row r="114" spans="10:12" x14ac:dyDescent="0.15">
      <c r="J114" s="31" t="s">
        <v>587</v>
      </c>
      <c r="K114" s="35" t="s">
        <v>233</v>
      </c>
      <c r="L114" s="25"/>
    </row>
    <row r="115" spans="10:12" x14ac:dyDescent="0.15">
      <c r="J115" s="31" t="s">
        <v>587</v>
      </c>
      <c r="K115" s="33" t="s">
        <v>62</v>
      </c>
      <c r="L115" s="25"/>
    </row>
    <row r="116" spans="10:12" x14ac:dyDescent="0.15">
      <c r="J116" s="31" t="s">
        <v>587</v>
      </c>
      <c r="K116" s="34" t="s">
        <v>780</v>
      </c>
      <c r="L116" s="25"/>
    </row>
    <row r="117" spans="10:12" x14ac:dyDescent="0.15">
      <c r="J117" s="31" t="s">
        <v>587</v>
      </c>
      <c r="K117" s="38" t="s">
        <v>49</v>
      </c>
      <c r="L117" s="25"/>
    </row>
    <row r="118" spans="10:12" x14ac:dyDescent="0.15">
      <c r="J118" s="31" t="s">
        <v>587</v>
      </c>
      <c r="K118" s="34" t="s">
        <v>51</v>
      </c>
      <c r="L118" s="25"/>
    </row>
    <row r="119" spans="10:12" x14ac:dyDescent="0.15">
      <c r="J119" s="31" t="s">
        <v>587</v>
      </c>
      <c r="K119" s="43" t="s">
        <v>1050</v>
      </c>
      <c r="L119" s="25"/>
    </row>
    <row r="120" spans="10:12" x14ac:dyDescent="0.15">
      <c r="J120" s="31" t="s">
        <v>587</v>
      </c>
      <c r="K120" s="33" t="s">
        <v>50</v>
      </c>
      <c r="L120" s="25"/>
    </row>
    <row r="121" spans="10:12" x14ac:dyDescent="0.15">
      <c r="J121" s="31" t="s">
        <v>587</v>
      </c>
      <c r="K121" s="33" t="s">
        <v>227</v>
      </c>
      <c r="L121" s="25"/>
    </row>
    <row r="122" spans="10:12" ht="27" x14ac:dyDescent="0.15">
      <c r="J122" s="31" t="s">
        <v>587</v>
      </c>
      <c r="K122" s="40" t="s">
        <v>226</v>
      </c>
      <c r="L122" s="25"/>
    </row>
    <row r="123" spans="10:12" x14ac:dyDescent="0.15">
      <c r="J123" s="31" t="s">
        <v>587</v>
      </c>
      <c r="K123" s="32" t="s">
        <v>185</v>
      </c>
      <c r="L123" s="25"/>
    </row>
    <row r="124" spans="10:12" x14ac:dyDescent="0.15">
      <c r="J124" s="31" t="s">
        <v>587</v>
      </c>
      <c r="K124" s="37" t="s">
        <v>57</v>
      </c>
      <c r="L124" s="25"/>
    </row>
    <row r="125" spans="10:12" x14ac:dyDescent="0.15">
      <c r="J125" s="31" t="s">
        <v>587</v>
      </c>
      <c r="K125" s="37" t="s">
        <v>113</v>
      </c>
      <c r="L125" s="25"/>
    </row>
    <row r="126" spans="10:12" x14ac:dyDescent="0.15">
      <c r="J126" s="31" t="s">
        <v>587</v>
      </c>
      <c r="K126" s="202" t="s">
        <v>1088</v>
      </c>
      <c r="L126" s="25"/>
    </row>
    <row r="127" spans="10:12" x14ac:dyDescent="0.15">
      <c r="J127" s="31" t="s">
        <v>587</v>
      </c>
      <c r="K127" s="35" t="s">
        <v>190</v>
      </c>
      <c r="L127" s="25"/>
    </row>
    <row r="128" spans="10:12" x14ac:dyDescent="0.15">
      <c r="J128" s="31" t="s">
        <v>587</v>
      </c>
      <c r="K128" s="38" t="s">
        <v>228</v>
      </c>
      <c r="L128" s="25"/>
    </row>
    <row r="129" spans="10:12" x14ac:dyDescent="0.15">
      <c r="J129" s="31" t="s">
        <v>587</v>
      </c>
      <c r="K129" s="38" t="s">
        <v>45</v>
      </c>
      <c r="L129" s="25"/>
    </row>
    <row r="130" spans="10:12" x14ac:dyDescent="0.15">
      <c r="J130" s="31" t="s">
        <v>587</v>
      </c>
      <c r="K130" s="38" t="s">
        <v>46</v>
      </c>
      <c r="L130" s="25"/>
    </row>
    <row r="131" spans="10:12" x14ac:dyDescent="0.15">
      <c r="J131" s="31" t="s">
        <v>587</v>
      </c>
      <c r="K131" s="202" t="s">
        <v>1001</v>
      </c>
      <c r="L131" s="25"/>
    </row>
    <row r="132" spans="10:12" x14ac:dyDescent="0.15">
      <c r="J132" s="31" t="s">
        <v>587</v>
      </c>
      <c r="K132" s="36" t="s">
        <v>192</v>
      </c>
      <c r="L132" s="25"/>
    </row>
    <row r="133" spans="10:12" x14ac:dyDescent="0.15">
      <c r="J133" s="31" t="s">
        <v>587</v>
      </c>
      <c r="K133" s="41" t="s">
        <v>781</v>
      </c>
      <c r="L133" s="25"/>
    </row>
    <row r="134" spans="10:12" x14ac:dyDescent="0.15">
      <c r="J134" s="31" t="s">
        <v>587</v>
      </c>
      <c r="K134" s="42" t="s">
        <v>769</v>
      </c>
      <c r="L134" s="25"/>
    </row>
    <row r="135" spans="10:12" x14ac:dyDescent="0.15">
      <c r="J135" s="31" t="s">
        <v>587</v>
      </c>
      <c r="K135" s="43" t="s">
        <v>768</v>
      </c>
      <c r="L135" s="25"/>
    </row>
    <row r="136" spans="10:12" x14ac:dyDescent="0.15">
      <c r="J136" s="31" t="s">
        <v>587</v>
      </c>
      <c r="K136" s="34" t="s">
        <v>208</v>
      </c>
      <c r="L136" s="25"/>
    </row>
    <row r="137" spans="10:12" x14ac:dyDescent="0.15">
      <c r="J137" s="31" t="s">
        <v>587</v>
      </c>
      <c r="K137" s="35" t="s">
        <v>297</v>
      </c>
      <c r="L137" s="25"/>
    </row>
    <row r="138" spans="10:12" x14ac:dyDescent="0.15">
      <c r="J138" s="31" t="s">
        <v>587</v>
      </c>
      <c r="K138" s="34" t="s">
        <v>163</v>
      </c>
      <c r="L138" s="25"/>
    </row>
    <row r="139" spans="10:12" x14ac:dyDescent="0.15">
      <c r="J139" s="31" t="s">
        <v>587</v>
      </c>
      <c r="K139" s="34" t="s">
        <v>164</v>
      </c>
      <c r="L139" s="25"/>
    </row>
    <row r="140" spans="10:12" x14ac:dyDescent="0.15">
      <c r="J140" s="26" t="s">
        <v>587</v>
      </c>
      <c r="K140" s="26" t="s">
        <v>165</v>
      </c>
      <c r="L140" s="25"/>
    </row>
    <row r="141" spans="10:12" x14ac:dyDescent="0.15">
      <c r="J141" s="26" t="s">
        <v>587</v>
      </c>
      <c r="K141" s="26" t="s">
        <v>237</v>
      </c>
      <c r="L141" s="25"/>
    </row>
    <row r="142" spans="10:12" x14ac:dyDescent="0.15">
      <c r="J142" s="26" t="s">
        <v>587</v>
      </c>
      <c r="K142" s="26" t="s">
        <v>186</v>
      </c>
      <c r="L142" s="25"/>
    </row>
    <row r="143" spans="10:12" x14ac:dyDescent="0.15">
      <c r="J143" s="26" t="s">
        <v>587</v>
      </c>
      <c r="K143" s="26" t="s">
        <v>58</v>
      </c>
    </row>
    <row r="144" spans="10:12" x14ac:dyDescent="0.15">
      <c r="J144" s="26" t="s">
        <v>587</v>
      </c>
      <c r="K144" s="26" t="s">
        <v>195</v>
      </c>
    </row>
    <row r="145" spans="1:14" ht="13.5" customHeight="1" x14ac:dyDescent="0.15">
      <c r="J145" s="26" t="s">
        <v>587</v>
      </c>
      <c r="K145" s="26" t="s">
        <v>182</v>
      </c>
    </row>
    <row r="146" spans="1:14" customFormat="1" ht="13.5" customHeight="1" x14ac:dyDescent="0.15">
      <c r="A146" s="11"/>
      <c r="B146" s="50"/>
      <c r="J146" s="11" t="s">
        <v>587</v>
      </c>
      <c r="K146" s="50" t="s">
        <v>785</v>
      </c>
    </row>
    <row r="147" spans="1:14" customFormat="1" x14ac:dyDescent="0.15">
      <c r="A147" s="11"/>
      <c r="B147" s="50"/>
      <c r="J147" s="11" t="s">
        <v>587</v>
      </c>
      <c r="K147" s="50" t="s">
        <v>786</v>
      </c>
    </row>
    <row r="148" spans="1:14" customFormat="1" x14ac:dyDescent="0.15">
      <c r="A148" s="11"/>
      <c r="B148" s="50"/>
      <c r="J148" s="11" t="s">
        <v>587</v>
      </c>
      <c r="K148" s="50" t="s">
        <v>787</v>
      </c>
    </row>
    <row r="149" spans="1:14" customFormat="1" x14ac:dyDescent="0.15">
      <c r="A149" s="11"/>
      <c r="B149" s="50"/>
      <c r="J149" s="11" t="s">
        <v>587</v>
      </c>
      <c r="K149" s="50" t="s">
        <v>788</v>
      </c>
    </row>
    <row r="150" spans="1:14" customFormat="1" x14ac:dyDescent="0.15">
      <c r="A150" s="11"/>
      <c r="B150" s="50"/>
      <c r="J150" s="11" t="s">
        <v>587</v>
      </c>
      <c r="K150" s="50" t="s">
        <v>789</v>
      </c>
    </row>
    <row r="152" spans="1:14" x14ac:dyDescent="0.15">
      <c r="J152"/>
      <c r="K152"/>
    </row>
    <row r="153" spans="1:14" ht="13.5" customHeight="1" x14ac:dyDescent="0.15">
      <c r="J153"/>
      <c r="K153"/>
      <c r="M153" s="25" t="s">
        <v>575</v>
      </c>
      <c r="N153" s="26">
        <v>50</v>
      </c>
    </row>
    <row r="154" spans="1:14" x14ac:dyDescent="0.15">
      <c r="J154"/>
      <c r="K154"/>
      <c r="M154" s="26" t="s">
        <v>15</v>
      </c>
      <c r="N154" s="26">
        <v>30</v>
      </c>
    </row>
    <row r="155" spans="1:14" x14ac:dyDescent="0.15">
      <c r="J155"/>
      <c r="K155"/>
      <c r="M155" s="26" t="s">
        <v>16</v>
      </c>
      <c r="N155" s="26">
        <v>20</v>
      </c>
    </row>
    <row r="156" spans="1:14" x14ac:dyDescent="0.15">
      <c r="J156"/>
      <c r="K156"/>
      <c r="M156" s="26" t="s">
        <v>17</v>
      </c>
      <c r="N156" s="26">
        <v>12</v>
      </c>
    </row>
    <row r="157" spans="1:14" x14ac:dyDescent="0.15">
      <c r="M157" s="26" t="s">
        <v>18</v>
      </c>
      <c r="N157" s="26">
        <v>7</v>
      </c>
    </row>
    <row r="158" spans="1:14" ht="13.5" customHeight="1" x14ac:dyDescent="0.15">
      <c r="M158" s="26" t="s">
        <v>19</v>
      </c>
      <c r="N158" s="26">
        <v>4</v>
      </c>
    </row>
    <row r="159" spans="1:14" ht="13.5" customHeight="1" x14ac:dyDescent="0.15">
      <c r="M159" s="26" t="s">
        <v>20</v>
      </c>
      <c r="N159" s="26">
        <v>2</v>
      </c>
    </row>
    <row r="160" spans="1:14" ht="13.5" customHeight="1" x14ac:dyDescent="0.15">
      <c r="M160" s="26" t="s">
        <v>21</v>
      </c>
      <c r="N160" s="26">
        <v>1</v>
      </c>
    </row>
    <row r="161" spans="13:17" ht="13.5" customHeight="1" x14ac:dyDescent="0.15">
      <c r="M161" s="25" t="s">
        <v>885</v>
      </c>
      <c r="N161" s="26">
        <v>20</v>
      </c>
    </row>
    <row r="162" spans="13:17" ht="13.5" customHeight="1" x14ac:dyDescent="0.15">
      <c r="M162" s="25" t="s">
        <v>883</v>
      </c>
      <c r="N162" s="26">
        <v>15</v>
      </c>
    </row>
    <row r="163" spans="13:17" ht="13.5" customHeight="1" x14ac:dyDescent="0.15">
      <c r="M163" s="26" t="s">
        <v>22</v>
      </c>
      <c r="N163" s="26">
        <v>10</v>
      </c>
    </row>
    <row r="164" spans="13:17" ht="13.5" customHeight="1" x14ac:dyDescent="0.15">
      <c r="M164" s="26" t="s">
        <v>23</v>
      </c>
      <c r="N164" s="26">
        <v>5</v>
      </c>
    </row>
    <row r="167" spans="13:17" ht="13.5" customHeight="1" x14ac:dyDescent="0.15">
      <c r="P167" s="44" t="s">
        <v>0</v>
      </c>
    </row>
    <row r="168" spans="13:17" x14ac:dyDescent="0.15">
      <c r="P168" s="44" t="s">
        <v>1</v>
      </c>
    </row>
    <row r="169" spans="13:17" x14ac:dyDescent="0.15">
      <c r="P169" s="44" t="s">
        <v>2</v>
      </c>
    </row>
    <row r="170" spans="13:17" x14ac:dyDescent="0.15">
      <c r="P170" s="44" t="s">
        <v>3</v>
      </c>
    </row>
    <row r="171" spans="13:17" x14ac:dyDescent="0.15">
      <c r="P171" s="44" t="s">
        <v>4</v>
      </c>
    </row>
    <row r="172" spans="13:17" x14ac:dyDescent="0.15">
      <c r="P172" s="44" t="s">
        <v>5</v>
      </c>
    </row>
    <row r="174" spans="13:17" x14ac:dyDescent="0.15">
      <c r="Q174" s="25" t="s">
        <v>1035</v>
      </c>
    </row>
    <row r="175" spans="13:17" x14ac:dyDescent="0.15">
      <c r="Q175" s="25" t="s">
        <v>1036</v>
      </c>
    </row>
  </sheetData>
  <sheetProtection algorithmName="SHA-512" hashValue="uKPLPujd93rriJrBsaOjTBJR36lFleOBS4/WEWYdDJtSsEApwclujVZ5XgvQaFDz5llRBachD4FLBkISHZEevw==" saltValue="U7XWJPDQmxe/kWz/LAOqrw==" spinCount="100000" sheet="1" objects="1" scenarios="1" selectLockedCells="1"/>
  <sortState ref="K40:K460">
    <sortCondition ref="K40:K460"/>
  </sortState>
  <phoneticPr fontId="1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66"/>
  <sheetViews>
    <sheetView topLeftCell="A19" zoomScaleNormal="100" workbookViewId="0">
      <selection activeCell="A7" sqref="A7:XFD7"/>
    </sheetView>
  </sheetViews>
  <sheetFormatPr defaultColWidth="9" defaultRowHeight="13.5" x14ac:dyDescent="0.15"/>
  <cols>
    <col min="1" max="1" width="4.875" style="5" customWidth="1"/>
    <col min="2" max="2" width="4.75" style="5" customWidth="1"/>
    <col min="3" max="3" width="6.875" style="5" customWidth="1"/>
    <col min="4" max="7" width="5.75" style="5" customWidth="1"/>
    <col min="8" max="9" width="9" style="5"/>
    <col min="10" max="10" width="8.5" style="5" customWidth="1"/>
    <col min="11" max="11" width="6.375" style="5" customWidth="1"/>
    <col min="12" max="12" width="4.375" style="5" customWidth="1"/>
    <col min="13" max="13" width="2.625" style="5" customWidth="1"/>
    <col min="14" max="14" width="1.75" style="5" customWidth="1"/>
    <col min="15" max="16" width="6.375" style="5" customWidth="1"/>
    <col min="17" max="18" width="7.125" style="5" customWidth="1"/>
    <col min="19" max="19" width="2.375" style="5" customWidth="1"/>
    <col min="20" max="20" width="4.5" style="5" customWidth="1"/>
    <col min="21" max="21" width="12.125" style="5" customWidth="1"/>
    <col min="22" max="22" width="13.125" style="5" customWidth="1"/>
    <col min="23" max="23" width="17.5" style="5" hidden="1" customWidth="1"/>
    <col min="24" max="24" width="9" style="5" hidden="1" customWidth="1"/>
    <col min="25" max="25" width="8.5" style="5" hidden="1" customWidth="1"/>
    <col min="26" max="26" width="16.25" style="5" hidden="1" customWidth="1"/>
    <col min="27" max="27" width="2.875" style="5" customWidth="1"/>
    <col min="28" max="29" width="9" style="5"/>
    <col min="30" max="30" width="10.625" style="5" bestFit="1" customWidth="1"/>
    <col min="31" max="31" width="9" style="5"/>
    <col min="32" max="32" width="13.25" style="5" customWidth="1"/>
    <col min="33" max="33" width="6.625" style="5" customWidth="1"/>
    <col min="34" max="16384" width="9" style="5"/>
  </cols>
  <sheetData>
    <row r="1" spans="1:41" s="136" customFormat="1" ht="21.75" customHeight="1" x14ac:dyDescent="0.15">
      <c r="A1" s="146"/>
      <c r="B1" s="146"/>
      <c r="C1" s="148"/>
      <c r="D1" s="146"/>
      <c r="E1" s="146"/>
      <c r="F1" s="146"/>
      <c r="G1" s="146"/>
      <c r="H1" s="146"/>
      <c r="I1" s="146"/>
      <c r="J1" s="146"/>
      <c r="K1" s="149"/>
      <c r="L1" s="149" t="s">
        <v>911</v>
      </c>
      <c r="M1" s="346" t="e">
        <f>X62&amp;X63&amp;X64&amp;X65</f>
        <v>#REF!</v>
      </c>
      <c r="N1" s="347"/>
      <c r="O1" s="347"/>
      <c r="P1" s="347"/>
      <c r="Q1" s="347"/>
      <c r="R1" s="146" t="s">
        <v>917</v>
      </c>
      <c r="S1" s="146"/>
      <c r="AB1" s="182" t="s">
        <v>925</v>
      </c>
      <c r="AC1" s="183" t="s">
        <v>926</v>
      </c>
      <c r="AD1" s="183" t="s">
        <v>927</v>
      </c>
      <c r="AE1" s="183" t="s">
        <v>928</v>
      </c>
      <c r="AF1" s="183" t="s">
        <v>929</v>
      </c>
      <c r="AG1" s="183" t="s">
        <v>930</v>
      </c>
      <c r="AH1" s="183" t="s">
        <v>931</v>
      </c>
      <c r="AI1" s="183" t="s">
        <v>932</v>
      </c>
      <c r="AJ1" s="183" t="s">
        <v>933</v>
      </c>
      <c r="AK1" s="183" t="s">
        <v>934</v>
      </c>
      <c r="AL1" s="183" t="s">
        <v>935</v>
      </c>
      <c r="AM1" s="183" t="s">
        <v>936</v>
      </c>
      <c r="AN1" s="183" t="s">
        <v>937</v>
      </c>
      <c r="AO1" s="183" t="s">
        <v>938</v>
      </c>
    </row>
    <row r="2" spans="1:41" s="136" customFormat="1" ht="13.5" customHeight="1" x14ac:dyDescent="0.15">
      <c r="A2" s="146"/>
      <c r="B2" s="146"/>
      <c r="C2" s="148"/>
      <c r="D2" s="146"/>
      <c r="E2" s="146"/>
      <c r="F2" s="146"/>
      <c r="G2" s="146"/>
      <c r="H2" s="146"/>
      <c r="I2" s="146"/>
      <c r="J2" s="146"/>
      <c r="K2" s="150"/>
      <c r="L2" s="146"/>
      <c r="M2" s="146"/>
      <c r="N2" s="146"/>
      <c r="O2" s="151"/>
      <c r="P2" s="146"/>
      <c r="Q2" s="146"/>
      <c r="R2" s="146"/>
      <c r="S2" s="146"/>
      <c r="U2" s="181" t="s">
        <v>924</v>
      </c>
      <c r="V2" s="184"/>
      <c r="AB2" s="187"/>
      <c r="AC2" s="187"/>
      <c r="AD2" s="179" t="e">
        <f>#REF!&amp;"高等学校"</f>
        <v>#REF!</v>
      </c>
      <c r="AE2" s="180" t="e">
        <f>#REF!</f>
        <v>#REF!</v>
      </c>
      <c r="AF2" s="179" t="e">
        <f>M1</f>
        <v>#REF!</v>
      </c>
      <c r="AG2" s="180" t="e">
        <f>#REF!</f>
        <v>#REF!</v>
      </c>
      <c r="AH2" s="179" t="e">
        <f>#REF!&amp;"  "&amp;#REF!</f>
        <v>#REF!</v>
      </c>
      <c r="AI2" s="179" t="e">
        <f>#REF!</f>
        <v>#REF!</v>
      </c>
      <c r="AJ2" s="179" t="e">
        <f>#REF!</f>
        <v>#REF!</v>
      </c>
      <c r="AK2" s="179" t="e">
        <f>X61</f>
        <v>#REF!</v>
      </c>
      <c r="AL2" s="179" t="e">
        <f>X66</f>
        <v>#REF!</v>
      </c>
      <c r="AM2" s="179" t="e">
        <f>R27</f>
        <v>#REF!</v>
      </c>
      <c r="AN2" s="179" t="e">
        <f>R38</f>
        <v>#REF!</v>
      </c>
      <c r="AO2" s="179" t="e">
        <f>R39</f>
        <v>#REF!</v>
      </c>
    </row>
    <row r="3" spans="1:41" s="137" customFormat="1" ht="30.75" customHeight="1" x14ac:dyDescent="0.15">
      <c r="A3" s="348" t="s">
        <v>912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9"/>
      <c r="Q3" s="349"/>
      <c r="R3" s="349"/>
      <c r="S3" s="150"/>
      <c r="U3" s="185" t="s">
        <v>940</v>
      </c>
      <c r="V3" s="186"/>
    </row>
    <row r="4" spans="1:41" s="138" customFormat="1" x14ac:dyDescent="0.15">
      <c r="A4" s="152"/>
      <c r="B4" s="152"/>
      <c r="C4" s="153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1:41" s="138" customFormat="1" ht="14.25" x14ac:dyDescent="0.15">
      <c r="A5" s="154"/>
      <c r="B5" s="154"/>
      <c r="C5" s="155"/>
      <c r="D5" s="147"/>
      <c r="E5" s="147"/>
      <c r="F5" s="147"/>
      <c r="G5" s="147"/>
      <c r="H5" s="356" t="s">
        <v>904</v>
      </c>
      <c r="I5" s="357"/>
      <c r="J5" s="152"/>
      <c r="K5" s="351" t="e">
        <f>IF(#REF!="","",#REF!)</f>
        <v>#REF!</v>
      </c>
      <c r="L5" s="352"/>
      <c r="M5" s="352"/>
      <c r="N5" s="352"/>
      <c r="O5" s="352"/>
      <c r="P5" s="156"/>
      <c r="Q5" s="157"/>
      <c r="R5" s="152"/>
      <c r="S5" s="152"/>
    </row>
    <row r="6" spans="1:41" s="138" customFormat="1" ht="14.25" x14ac:dyDescent="0.15">
      <c r="A6" s="147"/>
      <c r="B6" s="147"/>
      <c r="C6" s="155"/>
      <c r="D6" s="147"/>
      <c r="E6" s="147"/>
      <c r="F6" s="147"/>
      <c r="G6" s="147"/>
      <c r="H6" s="356" t="s">
        <v>834</v>
      </c>
      <c r="I6" s="356"/>
      <c r="J6" s="154"/>
      <c r="K6" s="353" t="e">
        <f>#REF!&amp;"高等学校"</f>
        <v>#REF!</v>
      </c>
      <c r="L6" s="354"/>
      <c r="M6" s="354"/>
      <c r="N6" s="354"/>
      <c r="O6" s="354"/>
      <c r="P6" s="354"/>
      <c r="Q6" s="342"/>
      <c r="R6" s="342"/>
      <c r="S6" s="152"/>
    </row>
    <row r="7" spans="1:41" s="138" customFormat="1" ht="14.25" customHeight="1" x14ac:dyDescent="0.15">
      <c r="A7" s="147"/>
      <c r="B7" s="147"/>
      <c r="C7" s="155"/>
      <c r="D7" s="147"/>
      <c r="E7" s="147"/>
      <c r="F7" s="147"/>
      <c r="G7" s="147"/>
      <c r="H7" s="356" t="s">
        <v>905</v>
      </c>
      <c r="I7" s="356"/>
      <c r="J7" s="147"/>
      <c r="K7" s="355" t="e">
        <f>#REF!&amp;"  "&amp;#REF!</f>
        <v>#REF!</v>
      </c>
      <c r="L7" s="347"/>
      <c r="M7" s="347"/>
      <c r="N7" s="347"/>
      <c r="O7" s="347"/>
      <c r="P7" s="347"/>
      <c r="Q7" s="158"/>
      <c r="R7" s="56"/>
      <c r="S7" s="159"/>
    </row>
    <row r="8" spans="1:41" s="138" customFormat="1" ht="14.25" x14ac:dyDescent="0.15">
      <c r="A8" s="147"/>
      <c r="B8" s="147"/>
      <c r="C8" s="155"/>
      <c r="D8" s="154"/>
      <c r="E8" s="147"/>
      <c r="F8" s="147"/>
      <c r="G8" s="147"/>
      <c r="H8" s="356" t="s">
        <v>906</v>
      </c>
      <c r="I8" s="356"/>
      <c r="J8" s="147"/>
      <c r="K8" s="341" t="e">
        <f>#REF!&amp;"科 "&amp;#REF!&amp;" "&amp;#REF!</f>
        <v>#REF!</v>
      </c>
      <c r="L8" s="341"/>
      <c r="M8" s="341"/>
      <c r="N8" s="341"/>
      <c r="O8" s="342"/>
      <c r="P8" s="342"/>
      <c r="Q8" s="342"/>
      <c r="R8" s="342"/>
      <c r="S8" s="159"/>
    </row>
    <row r="9" spans="1:41" s="138" customFormat="1" ht="14.25" x14ac:dyDescent="0.15">
      <c r="A9" s="147"/>
      <c r="B9" s="147"/>
      <c r="C9" s="155"/>
      <c r="D9" s="147"/>
      <c r="E9" s="147"/>
      <c r="F9" s="147"/>
      <c r="G9" s="147"/>
      <c r="H9" s="356" t="s">
        <v>907</v>
      </c>
      <c r="I9" s="356"/>
      <c r="J9" s="157"/>
      <c r="K9" s="160" t="e">
        <f>IF(#REF!="","",#REF!)</f>
        <v>#REF!</v>
      </c>
      <c r="L9" s="160" t="s">
        <v>908</v>
      </c>
      <c r="M9" s="160"/>
      <c r="N9" s="343" t="s">
        <v>572</v>
      </c>
      <c r="O9" s="344"/>
      <c r="P9" s="147" t="e">
        <f>IF(#REF!="","",#REF!)</f>
        <v>#REF!</v>
      </c>
      <c r="Q9" s="147"/>
      <c r="R9" s="152"/>
      <c r="S9" s="159"/>
    </row>
    <row r="10" spans="1:41" s="138" customFormat="1" ht="14.25" x14ac:dyDescent="0.15">
      <c r="A10" s="147"/>
      <c r="B10" s="147"/>
      <c r="C10" s="155"/>
      <c r="D10" s="147"/>
      <c r="E10" s="147"/>
      <c r="F10" s="147"/>
      <c r="G10" s="147"/>
      <c r="H10" s="356" t="s">
        <v>909</v>
      </c>
      <c r="I10" s="356"/>
      <c r="J10" s="147"/>
      <c r="K10" s="345" t="e">
        <f>IF(#REF!="","",#REF!)</f>
        <v>#REF!</v>
      </c>
      <c r="L10" s="345"/>
      <c r="M10" s="345"/>
      <c r="N10" s="342"/>
      <c r="O10" s="342"/>
      <c r="P10" s="147"/>
      <c r="Q10" s="147"/>
      <c r="R10" s="152"/>
      <c r="S10" s="152"/>
    </row>
    <row r="11" spans="1:41" s="138" customFormat="1" ht="21.75" x14ac:dyDescent="0.15">
      <c r="A11" s="147"/>
      <c r="B11" s="147"/>
      <c r="C11" s="155"/>
      <c r="D11" s="147"/>
      <c r="E11" s="147"/>
      <c r="F11" s="147"/>
      <c r="G11" s="147"/>
      <c r="H11" s="147"/>
      <c r="I11" s="147"/>
      <c r="J11" s="147"/>
      <c r="K11" s="147"/>
      <c r="L11" s="147" ph="1"/>
      <c r="M11" s="157"/>
      <c r="N11" s="147"/>
      <c r="O11" s="147"/>
      <c r="P11" s="152"/>
      <c r="Q11" s="152"/>
      <c r="R11" s="152"/>
      <c r="S11" s="152"/>
    </row>
    <row r="12" spans="1:41" s="137" customFormat="1" ht="17.25" x14ac:dyDescent="0.15">
      <c r="A12" s="150"/>
      <c r="B12" s="161" t="e">
        <f>X60&amp;#REF!&amp;#REF!&amp;#REF!&amp;#REF!&amp;"アグリマイスター顕彰制度において"</f>
        <v>#REF!</v>
      </c>
      <c r="C12" s="162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</row>
    <row r="13" spans="1:41" s="137" customFormat="1" ht="17.25" x14ac:dyDescent="0.15">
      <c r="A13" s="150"/>
      <c r="B13" s="150" t="s">
        <v>913</v>
      </c>
      <c r="C13" s="162"/>
      <c r="D13" s="150"/>
      <c r="E13" s="150"/>
      <c r="F13" s="350" t="e">
        <f>IF(X61=0,"",X61)</f>
        <v>#REF!</v>
      </c>
      <c r="G13" s="349"/>
      <c r="H13" s="150"/>
      <c r="I13" s="150" t="s">
        <v>914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</row>
    <row r="14" spans="1:41" ht="14.25" x14ac:dyDescent="0.15">
      <c r="A14" s="163"/>
      <c r="B14" s="163"/>
      <c r="C14" s="163"/>
      <c r="D14" s="163"/>
      <c r="E14" s="163"/>
      <c r="F14" s="163"/>
      <c r="G14" s="163"/>
      <c r="H14" s="164"/>
      <c r="I14" s="164"/>
      <c r="J14" s="163"/>
      <c r="K14" s="165"/>
      <c r="L14" s="166"/>
      <c r="M14" s="139"/>
      <c r="N14" s="140"/>
      <c r="O14" s="167"/>
      <c r="P14" s="167"/>
      <c r="Q14" s="163"/>
      <c r="R14" s="167"/>
      <c r="S14" s="145"/>
    </row>
    <row r="15" spans="1:41" ht="15" thickBot="1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7"/>
      <c r="S15" s="145"/>
    </row>
    <row r="16" spans="1:41" ht="15" thickBot="1" x14ac:dyDescent="0.2">
      <c r="A16" s="141" t="s">
        <v>6</v>
      </c>
      <c r="B16" s="141" t="s">
        <v>7</v>
      </c>
      <c r="C16" s="141" t="s">
        <v>8</v>
      </c>
      <c r="D16" s="368" t="s">
        <v>9</v>
      </c>
      <c r="E16" s="382"/>
      <c r="F16" s="382"/>
      <c r="G16" s="383"/>
      <c r="H16" s="384" t="s">
        <v>10</v>
      </c>
      <c r="I16" s="384"/>
      <c r="J16" s="384"/>
      <c r="K16" s="368" t="s">
        <v>11</v>
      </c>
      <c r="L16" s="385"/>
      <c r="M16" s="385"/>
      <c r="N16" s="386"/>
      <c r="O16" s="368" t="s">
        <v>12</v>
      </c>
      <c r="P16" s="386"/>
      <c r="Q16" s="141" t="s">
        <v>13</v>
      </c>
      <c r="R16" s="141" t="s">
        <v>14</v>
      </c>
      <c r="S16" s="145"/>
    </row>
    <row r="17" spans="1:19" ht="41.1" customHeight="1" thickBot="1" x14ac:dyDescent="0.2">
      <c r="A17" s="141">
        <v>1</v>
      </c>
      <c r="B17" s="373" t="s">
        <v>16</v>
      </c>
      <c r="C17" s="168" t="e">
        <f>IF(#REF!="","",#REF!)</f>
        <v>#REF!</v>
      </c>
      <c r="D17" s="376" t="e">
        <f>IF(#REF!="","",#REF!)</f>
        <v>#REF!</v>
      </c>
      <c r="E17" s="377" t="e">
        <f>IF(#REF!="","",#REF!)</f>
        <v>#REF!</v>
      </c>
      <c r="F17" s="377" t="e">
        <f>IF(#REF!="","",#REF!)</f>
        <v>#REF!</v>
      </c>
      <c r="G17" s="378" t="e">
        <f>IF(#REF!="","",#REF!)</f>
        <v>#REF!</v>
      </c>
      <c r="H17" s="376" t="e">
        <f>IF(#REF!="","",#REF!)</f>
        <v>#REF!</v>
      </c>
      <c r="I17" s="377" t="e">
        <f>IF(#REF!="","",#REF!)</f>
        <v>#REF!</v>
      </c>
      <c r="J17" s="378" t="e">
        <f>IF(#REF!="","",#REF!)</f>
        <v>#REF!</v>
      </c>
      <c r="K17" s="365" t="e">
        <f>IF(#REF!="","",#REF!)</f>
        <v>#REF!</v>
      </c>
      <c r="L17" s="372" t="e">
        <f>IF(#REF!="","",#REF!)</f>
        <v>#REF!</v>
      </c>
      <c r="M17" s="372" t="e">
        <f>IF(#REF!="","",#REF!)</f>
        <v>#REF!</v>
      </c>
      <c r="N17" s="372" t="e">
        <f>IF(#REF!="","",#REF!)</f>
        <v>#REF!</v>
      </c>
      <c r="O17" s="370" t="e">
        <f>IF(#REF!="","",#REF!)</f>
        <v>#REF!</v>
      </c>
      <c r="P17" s="371" t="e">
        <f>IF(#REF!="","",#REF!)</f>
        <v>#REF!</v>
      </c>
      <c r="Q17" s="143" t="e">
        <f>IF(#REF!="","",#REF!)</f>
        <v>#REF!</v>
      </c>
      <c r="R17" s="143" t="e">
        <f>IF(#REF!="","",#REF!)</f>
        <v>#REF!</v>
      </c>
      <c r="S17" s="169" t="str">
        <f>IF(ISERROR(Q17),"級・合格・賞は区分表にあるものを入力してください","")</f>
        <v>級・合格・賞は区分表にあるものを入力してください</v>
      </c>
    </row>
    <row r="18" spans="1:19" ht="41.1" customHeight="1" thickBot="1" x14ac:dyDescent="0.2">
      <c r="A18" s="141">
        <v>2</v>
      </c>
      <c r="B18" s="374"/>
      <c r="C18" s="170" t="e">
        <f>IF(#REF!="","",#REF!)</f>
        <v>#REF!</v>
      </c>
      <c r="D18" s="376" t="e">
        <f>IF(#REF!="","",#REF!)</f>
        <v>#REF!</v>
      </c>
      <c r="E18" s="377" t="e">
        <f>IF(#REF!="","",#REF!)</f>
        <v>#REF!</v>
      </c>
      <c r="F18" s="377" t="e">
        <f>IF(#REF!="","",#REF!)</f>
        <v>#REF!</v>
      </c>
      <c r="G18" s="378" t="e">
        <f>IF(#REF!="","",#REF!)</f>
        <v>#REF!</v>
      </c>
      <c r="H18" s="376" t="e">
        <f>IF(#REF!="","",#REF!)</f>
        <v>#REF!</v>
      </c>
      <c r="I18" s="377" t="e">
        <f>IF(#REF!="","",#REF!)</f>
        <v>#REF!</v>
      </c>
      <c r="J18" s="378" t="e">
        <f>IF(#REF!="","",#REF!)</f>
        <v>#REF!</v>
      </c>
      <c r="K18" s="365" t="e">
        <f>IF(#REF!="","",#REF!)</f>
        <v>#REF!</v>
      </c>
      <c r="L18" s="372" t="e">
        <f>IF(#REF!="","",#REF!)</f>
        <v>#REF!</v>
      </c>
      <c r="M18" s="372" t="e">
        <f>IF(#REF!="","",#REF!)</f>
        <v>#REF!</v>
      </c>
      <c r="N18" s="372" t="e">
        <f>IF(#REF!="","",#REF!)</f>
        <v>#REF!</v>
      </c>
      <c r="O18" s="370" t="e">
        <f>IF(#REF!="","",#REF!)</f>
        <v>#REF!</v>
      </c>
      <c r="P18" s="371" t="e">
        <f>IF(#REF!="","",#REF!)</f>
        <v>#REF!</v>
      </c>
      <c r="Q18" s="143" t="e">
        <f>IF(#REF!="","",#REF!)</f>
        <v>#REF!</v>
      </c>
      <c r="R18" s="143" t="e">
        <f>IF(#REF!="","",#REF!)</f>
        <v>#REF!</v>
      </c>
      <c r="S18" s="169" t="str">
        <f t="shared" ref="S18:S26" si="0">IF(ISERROR(Q18),"級・合格・賞は区分表にあるものを入力してください","")</f>
        <v>級・合格・賞は区分表にあるものを入力してください</v>
      </c>
    </row>
    <row r="19" spans="1:19" ht="41.1" customHeight="1" thickBot="1" x14ac:dyDescent="0.2">
      <c r="A19" s="141">
        <v>3</v>
      </c>
      <c r="B19" s="374"/>
      <c r="C19" s="171" t="e">
        <f>IF(#REF!="","",#REF!)</f>
        <v>#REF!</v>
      </c>
      <c r="D19" s="379" t="e">
        <f>IF(#REF!="","",#REF!)</f>
        <v>#REF!</v>
      </c>
      <c r="E19" s="379" t="e">
        <f>IF(#REF!="","",#REF!)</f>
        <v>#REF!</v>
      </c>
      <c r="F19" s="379" t="e">
        <f>IF(#REF!="","",#REF!)</f>
        <v>#REF!</v>
      </c>
      <c r="G19" s="379" t="e">
        <f>IF(#REF!="","",#REF!)</f>
        <v>#REF!</v>
      </c>
      <c r="H19" s="376" t="e">
        <f>IF(#REF!="","",#REF!)</f>
        <v>#REF!</v>
      </c>
      <c r="I19" s="377" t="e">
        <f>IF(#REF!="","",#REF!)</f>
        <v>#REF!</v>
      </c>
      <c r="J19" s="378" t="e">
        <f>IF(#REF!="","",#REF!)</f>
        <v>#REF!</v>
      </c>
      <c r="K19" s="365" t="e">
        <f>IF(#REF!="","",#REF!)</f>
        <v>#REF!</v>
      </c>
      <c r="L19" s="372" t="e">
        <f>IF(#REF!="","",#REF!)</f>
        <v>#REF!</v>
      </c>
      <c r="M19" s="372" t="e">
        <f>IF(#REF!="","",#REF!)</f>
        <v>#REF!</v>
      </c>
      <c r="N19" s="372" t="e">
        <f>IF(#REF!="","",#REF!)</f>
        <v>#REF!</v>
      </c>
      <c r="O19" s="370" t="e">
        <f>IF(#REF!="","",#REF!)</f>
        <v>#REF!</v>
      </c>
      <c r="P19" s="371" t="e">
        <f>IF(#REF!="","",#REF!)</f>
        <v>#REF!</v>
      </c>
      <c r="Q19" s="143" t="e">
        <f>IF(#REF!="","",#REF!)</f>
        <v>#REF!</v>
      </c>
      <c r="R19" s="143" t="e">
        <f>IF(#REF!="","",#REF!)</f>
        <v>#REF!</v>
      </c>
      <c r="S19" s="169" t="str">
        <f t="shared" si="0"/>
        <v>級・合格・賞は区分表にあるものを入力してください</v>
      </c>
    </row>
    <row r="20" spans="1:19" ht="41.1" customHeight="1" thickBot="1" x14ac:dyDescent="0.2">
      <c r="A20" s="141">
        <v>4</v>
      </c>
      <c r="B20" s="374"/>
      <c r="C20" s="170" t="e">
        <f>IF(#REF!="","",#REF!)</f>
        <v>#REF!</v>
      </c>
      <c r="D20" s="379" t="e">
        <f>IF(#REF!="","",#REF!)</f>
        <v>#REF!</v>
      </c>
      <c r="E20" s="379" t="e">
        <f>IF(#REF!="","",#REF!)</f>
        <v>#REF!</v>
      </c>
      <c r="F20" s="379" t="e">
        <f>IF(#REF!="","",#REF!)</f>
        <v>#REF!</v>
      </c>
      <c r="G20" s="379" t="e">
        <f>IF(#REF!="","",#REF!)</f>
        <v>#REF!</v>
      </c>
      <c r="H20" s="376" t="e">
        <f>IF(#REF!="","",#REF!)</f>
        <v>#REF!</v>
      </c>
      <c r="I20" s="377" t="e">
        <f>IF(#REF!="","",#REF!)</f>
        <v>#REF!</v>
      </c>
      <c r="J20" s="378" t="e">
        <f>IF(#REF!="","",#REF!)</f>
        <v>#REF!</v>
      </c>
      <c r="K20" s="365" t="e">
        <f>IF(#REF!="","",#REF!)</f>
        <v>#REF!</v>
      </c>
      <c r="L20" s="372" t="e">
        <f>IF(#REF!="","",#REF!)</f>
        <v>#REF!</v>
      </c>
      <c r="M20" s="372" t="e">
        <f>IF(#REF!="","",#REF!)</f>
        <v>#REF!</v>
      </c>
      <c r="N20" s="372" t="e">
        <f>IF(#REF!="","",#REF!)</f>
        <v>#REF!</v>
      </c>
      <c r="O20" s="370" t="e">
        <f>IF(#REF!="","",#REF!)</f>
        <v>#REF!</v>
      </c>
      <c r="P20" s="371" t="e">
        <f>IF(#REF!="","",#REF!)</f>
        <v>#REF!</v>
      </c>
      <c r="Q20" s="143" t="e">
        <f>IF(#REF!="","",#REF!)</f>
        <v>#REF!</v>
      </c>
      <c r="R20" s="143" t="e">
        <f>IF(#REF!="","",#REF!)</f>
        <v>#REF!</v>
      </c>
      <c r="S20" s="169" t="str">
        <f t="shared" si="0"/>
        <v>級・合格・賞は区分表にあるものを入力してください</v>
      </c>
    </row>
    <row r="21" spans="1:19" ht="41.1" customHeight="1" thickBot="1" x14ac:dyDescent="0.2">
      <c r="A21" s="141">
        <v>5</v>
      </c>
      <c r="B21" s="374"/>
      <c r="C21" s="168" t="e">
        <f>IF(#REF!="","",#REF!)</f>
        <v>#REF!</v>
      </c>
      <c r="D21" s="379" t="e">
        <f>IF(#REF!="","",#REF!)</f>
        <v>#REF!</v>
      </c>
      <c r="E21" s="379" t="e">
        <f>IF(#REF!="","",#REF!)</f>
        <v>#REF!</v>
      </c>
      <c r="F21" s="379" t="e">
        <f>IF(#REF!="","",#REF!)</f>
        <v>#REF!</v>
      </c>
      <c r="G21" s="379" t="e">
        <f>IF(#REF!="","",#REF!)</f>
        <v>#REF!</v>
      </c>
      <c r="H21" s="376" t="e">
        <f>IF(#REF!="","",#REF!)</f>
        <v>#REF!</v>
      </c>
      <c r="I21" s="377" t="e">
        <f>IF(#REF!="","",#REF!)</f>
        <v>#REF!</v>
      </c>
      <c r="J21" s="378" t="e">
        <f>IF(#REF!="","",#REF!)</f>
        <v>#REF!</v>
      </c>
      <c r="K21" s="365" t="e">
        <f>IF(#REF!="","",#REF!)</f>
        <v>#REF!</v>
      </c>
      <c r="L21" s="372" t="e">
        <f>IF(#REF!="","",#REF!)</f>
        <v>#REF!</v>
      </c>
      <c r="M21" s="372" t="e">
        <f>IF(#REF!="","",#REF!)</f>
        <v>#REF!</v>
      </c>
      <c r="N21" s="372" t="e">
        <f>IF(#REF!="","",#REF!)</f>
        <v>#REF!</v>
      </c>
      <c r="O21" s="370" t="e">
        <f>IF(#REF!="","",#REF!)</f>
        <v>#REF!</v>
      </c>
      <c r="P21" s="371" t="e">
        <f>IF(#REF!="","",#REF!)</f>
        <v>#REF!</v>
      </c>
      <c r="Q21" s="143" t="e">
        <f>IF(#REF!="","",#REF!)</f>
        <v>#REF!</v>
      </c>
      <c r="R21" s="143" t="e">
        <f>IF(#REF!="","",#REF!)</f>
        <v>#REF!</v>
      </c>
      <c r="S21" s="169" t="str">
        <f t="shared" si="0"/>
        <v>級・合格・賞は区分表にあるものを入力してください</v>
      </c>
    </row>
    <row r="22" spans="1:19" ht="41.1" customHeight="1" thickBot="1" x14ac:dyDescent="0.2">
      <c r="A22" s="141">
        <v>6</v>
      </c>
      <c r="B22" s="374"/>
      <c r="C22" s="170" t="e">
        <f>IF(#REF!="","",#REF!)</f>
        <v>#REF!</v>
      </c>
      <c r="D22" s="379" t="e">
        <f>IF(#REF!="","",#REF!)</f>
        <v>#REF!</v>
      </c>
      <c r="E22" s="379" t="e">
        <f>IF(#REF!="","",#REF!)</f>
        <v>#REF!</v>
      </c>
      <c r="F22" s="379" t="e">
        <f>IF(#REF!="","",#REF!)</f>
        <v>#REF!</v>
      </c>
      <c r="G22" s="379" t="e">
        <f>IF(#REF!="","",#REF!)</f>
        <v>#REF!</v>
      </c>
      <c r="H22" s="376" t="e">
        <f>IF(#REF!="","",#REF!)</f>
        <v>#REF!</v>
      </c>
      <c r="I22" s="377" t="e">
        <f>IF(#REF!="","",#REF!)</f>
        <v>#REF!</v>
      </c>
      <c r="J22" s="378" t="e">
        <f>IF(#REF!="","",#REF!)</f>
        <v>#REF!</v>
      </c>
      <c r="K22" s="365" t="e">
        <f>IF(#REF!="","",#REF!)</f>
        <v>#REF!</v>
      </c>
      <c r="L22" s="372" t="e">
        <f>IF(#REF!="","",#REF!)</f>
        <v>#REF!</v>
      </c>
      <c r="M22" s="372" t="e">
        <f>IF(#REF!="","",#REF!)</f>
        <v>#REF!</v>
      </c>
      <c r="N22" s="372" t="e">
        <f>IF(#REF!="","",#REF!)</f>
        <v>#REF!</v>
      </c>
      <c r="O22" s="370" t="e">
        <f>IF(#REF!="","",#REF!)</f>
        <v>#REF!</v>
      </c>
      <c r="P22" s="371" t="e">
        <f>IF(#REF!="","",#REF!)</f>
        <v>#REF!</v>
      </c>
      <c r="Q22" s="143" t="e">
        <f>IF(#REF!="","",#REF!)</f>
        <v>#REF!</v>
      </c>
      <c r="R22" s="143" t="e">
        <f>IF(#REF!="","",#REF!)</f>
        <v>#REF!</v>
      </c>
      <c r="S22" s="169" t="str">
        <f t="shared" si="0"/>
        <v>級・合格・賞は区分表にあるものを入力してください</v>
      </c>
    </row>
    <row r="23" spans="1:19" ht="41.1" customHeight="1" thickBot="1" x14ac:dyDescent="0.2">
      <c r="A23" s="141">
        <v>7</v>
      </c>
      <c r="B23" s="374"/>
      <c r="C23" s="170" t="e">
        <f>IF(#REF!="","",#REF!)</f>
        <v>#REF!</v>
      </c>
      <c r="D23" s="379" t="e">
        <f>IF(#REF!="","",#REF!)</f>
        <v>#REF!</v>
      </c>
      <c r="E23" s="379" t="e">
        <f>IF(#REF!="","",#REF!)</f>
        <v>#REF!</v>
      </c>
      <c r="F23" s="379" t="e">
        <f>IF(#REF!="","",#REF!)</f>
        <v>#REF!</v>
      </c>
      <c r="G23" s="379" t="e">
        <f>IF(#REF!="","",#REF!)</f>
        <v>#REF!</v>
      </c>
      <c r="H23" s="376" t="e">
        <f>IF(#REF!="","",#REF!)</f>
        <v>#REF!</v>
      </c>
      <c r="I23" s="377" t="e">
        <f>IF(#REF!="","",#REF!)</f>
        <v>#REF!</v>
      </c>
      <c r="J23" s="378" t="e">
        <f>IF(#REF!="","",#REF!)</f>
        <v>#REF!</v>
      </c>
      <c r="K23" s="365" t="e">
        <f>IF(#REF!="","",#REF!)</f>
        <v>#REF!</v>
      </c>
      <c r="L23" s="372" t="e">
        <f>IF(#REF!="","",#REF!)</f>
        <v>#REF!</v>
      </c>
      <c r="M23" s="372" t="e">
        <f>IF(#REF!="","",#REF!)</f>
        <v>#REF!</v>
      </c>
      <c r="N23" s="372" t="e">
        <f>IF(#REF!="","",#REF!)</f>
        <v>#REF!</v>
      </c>
      <c r="O23" s="370" t="e">
        <f>IF(#REF!="","",#REF!)</f>
        <v>#REF!</v>
      </c>
      <c r="P23" s="371" t="e">
        <f>IF(#REF!="","",#REF!)</f>
        <v>#REF!</v>
      </c>
      <c r="Q23" s="143" t="e">
        <f>IF(#REF!="","",#REF!)</f>
        <v>#REF!</v>
      </c>
      <c r="R23" s="143" t="e">
        <f>IF(#REF!="","",#REF!)</f>
        <v>#REF!</v>
      </c>
      <c r="S23" s="169" t="str">
        <f t="shared" si="0"/>
        <v>級・合格・賞は区分表にあるものを入力してください</v>
      </c>
    </row>
    <row r="24" spans="1:19" ht="41.1" customHeight="1" thickBot="1" x14ac:dyDescent="0.2">
      <c r="A24" s="141">
        <v>8</v>
      </c>
      <c r="B24" s="374"/>
      <c r="C24" s="170" t="e">
        <f>IF(#REF!="","",#REF!)</f>
        <v>#REF!</v>
      </c>
      <c r="D24" s="379" t="e">
        <f>IF(#REF!="","",#REF!)</f>
        <v>#REF!</v>
      </c>
      <c r="E24" s="379" t="e">
        <f>IF(#REF!="","",#REF!)</f>
        <v>#REF!</v>
      </c>
      <c r="F24" s="379" t="e">
        <f>IF(#REF!="","",#REF!)</f>
        <v>#REF!</v>
      </c>
      <c r="G24" s="379" t="e">
        <f>IF(#REF!="","",#REF!)</f>
        <v>#REF!</v>
      </c>
      <c r="H24" s="376" t="e">
        <f>IF(#REF!="","",#REF!)</f>
        <v>#REF!</v>
      </c>
      <c r="I24" s="377" t="e">
        <f>IF(#REF!="","",#REF!)</f>
        <v>#REF!</v>
      </c>
      <c r="J24" s="378" t="e">
        <f>IF(#REF!="","",#REF!)</f>
        <v>#REF!</v>
      </c>
      <c r="K24" s="365" t="e">
        <f>IF(#REF!="","",#REF!)</f>
        <v>#REF!</v>
      </c>
      <c r="L24" s="372" t="e">
        <f>IF(#REF!="","",#REF!)</f>
        <v>#REF!</v>
      </c>
      <c r="M24" s="372" t="e">
        <f>IF(#REF!="","",#REF!)</f>
        <v>#REF!</v>
      </c>
      <c r="N24" s="372" t="e">
        <f>IF(#REF!="","",#REF!)</f>
        <v>#REF!</v>
      </c>
      <c r="O24" s="370" t="e">
        <f>IF(#REF!="","",#REF!)</f>
        <v>#REF!</v>
      </c>
      <c r="P24" s="371" t="e">
        <f>IF(#REF!="","",#REF!)</f>
        <v>#REF!</v>
      </c>
      <c r="Q24" s="143" t="e">
        <f>IF(#REF!="","",#REF!)</f>
        <v>#REF!</v>
      </c>
      <c r="R24" s="143" t="e">
        <f>IF(#REF!="","",#REF!)</f>
        <v>#REF!</v>
      </c>
      <c r="S24" s="169" t="str">
        <f t="shared" si="0"/>
        <v>級・合格・賞は区分表にあるものを入力してください</v>
      </c>
    </row>
    <row r="25" spans="1:19" ht="41.1" customHeight="1" thickBot="1" x14ac:dyDescent="0.2">
      <c r="A25" s="141">
        <v>9</v>
      </c>
      <c r="B25" s="374"/>
      <c r="C25" s="170" t="e">
        <f>IF(#REF!="","",#REF!)</f>
        <v>#REF!</v>
      </c>
      <c r="D25" s="379" t="e">
        <f>IF(#REF!="","",#REF!)</f>
        <v>#REF!</v>
      </c>
      <c r="E25" s="379" t="e">
        <f>IF(#REF!="","",#REF!)</f>
        <v>#REF!</v>
      </c>
      <c r="F25" s="379" t="e">
        <f>IF(#REF!="","",#REF!)</f>
        <v>#REF!</v>
      </c>
      <c r="G25" s="379" t="e">
        <f>IF(#REF!="","",#REF!)</f>
        <v>#REF!</v>
      </c>
      <c r="H25" s="376" t="e">
        <f>IF(#REF!="","",#REF!)</f>
        <v>#REF!</v>
      </c>
      <c r="I25" s="377" t="e">
        <f>IF(#REF!="","",#REF!)</f>
        <v>#REF!</v>
      </c>
      <c r="J25" s="378" t="e">
        <f>IF(#REF!="","",#REF!)</f>
        <v>#REF!</v>
      </c>
      <c r="K25" s="365" t="e">
        <f>IF(#REF!="","",#REF!)</f>
        <v>#REF!</v>
      </c>
      <c r="L25" s="372" t="e">
        <f>IF(#REF!="","",#REF!)</f>
        <v>#REF!</v>
      </c>
      <c r="M25" s="372" t="e">
        <f>IF(#REF!="","",#REF!)</f>
        <v>#REF!</v>
      </c>
      <c r="N25" s="372" t="e">
        <f>IF(#REF!="","",#REF!)</f>
        <v>#REF!</v>
      </c>
      <c r="O25" s="370" t="e">
        <f>IF(#REF!="","",#REF!)</f>
        <v>#REF!</v>
      </c>
      <c r="P25" s="371" t="e">
        <f>IF(#REF!="","",#REF!)</f>
        <v>#REF!</v>
      </c>
      <c r="Q25" s="143" t="e">
        <f>IF(#REF!="","",#REF!)</f>
        <v>#REF!</v>
      </c>
      <c r="R25" s="143" t="e">
        <f>IF(#REF!="","",#REF!)</f>
        <v>#REF!</v>
      </c>
      <c r="S25" s="169" t="str">
        <f t="shared" si="0"/>
        <v>級・合格・賞は区分表にあるものを入力してください</v>
      </c>
    </row>
    <row r="26" spans="1:19" ht="41.1" customHeight="1" thickBot="1" x14ac:dyDescent="0.2">
      <c r="A26" s="141">
        <v>10</v>
      </c>
      <c r="B26" s="375"/>
      <c r="C26" s="170" t="e">
        <f>IF(#REF!="","",#REF!)</f>
        <v>#REF!</v>
      </c>
      <c r="D26" s="379" t="e">
        <f>IF(#REF!="","",#REF!)</f>
        <v>#REF!</v>
      </c>
      <c r="E26" s="379" t="e">
        <f>IF(#REF!="","",#REF!)</f>
        <v>#REF!</v>
      </c>
      <c r="F26" s="379" t="e">
        <f>IF(#REF!="","",#REF!)</f>
        <v>#REF!</v>
      </c>
      <c r="G26" s="379" t="e">
        <f>IF(#REF!="","",#REF!)</f>
        <v>#REF!</v>
      </c>
      <c r="H26" s="376" t="e">
        <f>IF(#REF!="","",#REF!)</f>
        <v>#REF!</v>
      </c>
      <c r="I26" s="377" t="e">
        <f>IF(#REF!="","",#REF!)</f>
        <v>#REF!</v>
      </c>
      <c r="J26" s="378" t="e">
        <f>IF(#REF!="","",#REF!)</f>
        <v>#REF!</v>
      </c>
      <c r="K26" s="365" t="e">
        <f>IF(#REF!="","",#REF!)</f>
        <v>#REF!</v>
      </c>
      <c r="L26" s="372" t="e">
        <f>IF(#REF!="","",#REF!)</f>
        <v>#REF!</v>
      </c>
      <c r="M26" s="372" t="e">
        <f>IF(#REF!="","",#REF!)</f>
        <v>#REF!</v>
      </c>
      <c r="N26" s="372" t="e">
        <f>IF(#REF!="","",#REF!)</f>
        <v>#REF!</v>
      </c>
      <c r="O26" s="370" t="e">
        <f>IF(#REF!="","",#REF!)</f>
        <v>#REF!</v>
      </c>
      <c r="P26" s="371" t="e">
        <f>IF(#REF!="","",#REF!)</f>
        <v>#REF!</v>
      </c>
      <c r="Q26" s="143" t="e">
        <f>IF(#REF!="","",#REF!)</f>
        <v>#REF!</v>
      </c>
      <c r="R26" s="143" t="e">
        <f>IF(#REF!="","",#REF!)</f>
        <v>#REF!</v>
      </c>
      <c r="S26" s="169" t="str">
        <f t="shared" si="0"/>
        <v>級・合格・賞は区分表にあるものを入力してください</v>
      </c>
    </row>
    <row r="27" spans="1:19" ht="15" thickBot="1" x14ac:dyDescent="0.2">
      <c r="A27" s="358" t="s">
        <v>24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60"/>
      <c r="R27" s="172" t="e">
        <f>SUM(R17:R26)</f>
        <v>#REF!</v>
      </c>
      <c r="S27" s="145"/>
    </row>
    <row r="28" spans="1:19" ht="41.1" customHeight="1" thickBot="1" x14ac:dyDescent="0.2">
      <c r="A28" s="141">
        <v>1</v>
      </c>
      <c r="B28" s="373" t="s">
        <v>17</v>
      </c>
      <c r="C28" s="173" t="e">
        <f>IF(#REF!="","",#REF!)</f>
        <v>#REF!</v>
      </c>
      <c r="D28" s="361" t="e">
        <f>IF(#REF!="","",#REF!)</f>
        <v>#REF!</v>
      </c>
      <c r="E28" s="361" t="e">
        <f>IF(#REF!="","",#REF!)</f>
        <v>#REF!</v>
      </c>
      <c r="F28" s="361" t="e">
        <f>IF(#REF!="","",#REF!)</f>
        <v>#REF!</v>
      </c>
      <c r="G28" s="361" t="e">
        <f>IF(#REF!="","",#REF!)</f>
        <v>#REF!</v>
      </c>
      <c r="H28" s="362" t="e">
        <f>IF(#REF!="","",#REF!)</f>
        <v>#REF!</v>
      </c>
      <c r="I28" s="363" t="e">
        <f>IF(#REF!="","",#REF!)</f>
        <v>#REF!</v>
      </c>
      <c r="J28" s="364" t="e">
        <f>IF(#REF!="","",#REF!)</f>
        <v>#REF!</v>
      </c>
      <c r="K28" s="365" t="e">
        <f>IF(#REF!="","",#REF!)</f>
        <v>#REF!</v>
      </c>
      <c r="L28" s="366" t="e">
        <f>IF(#REF!="","",#REF!)</f>
        <v>#REF!</v>
      </c>
      <c r="M28" s="366" t="e">
        <f>IF(#REF!="","",#REF!)</f>
        <v>#REF!</v>
      </c>
      <c r="N28" s="367" t="e">
        <f>IF(#REF!="","",#REF!)</f>
        <v>#REF!</v>
      </c>
      <c r="O28" s="368" t="e">
        <f>IF(#REF!="","",#REF!)</f>
        <v>#REF!</v>
      </c>
      <c r="P28" s="369" t="e">
        <f>IF(#REF!="","",#REF!)</f>
        <v>#REF!</v>
      </c>
      <c r="Q28" s="142" t="e">
        <f>IF(#REF!="","",#REF!)</f>
        <v>#REF!</v>
      </c>
      <c r="R28" s="142" t="e">
        <f>IF(#REF!="","",#REF!)</f>
        <v>#REF!</v>
      </c>
      <c r="S28" s="169" t="str">
        <f t="shared" ref="S28:S37" si="1">IF(ISERROR(Q28),"級・合格・賞は区分表にあるものを入力してください","")</f>
        <v>級・合格・賞は区分表にあるものを入力してください</v>
      </c>
    </row>
    <row r="29" spans="1:19" ht="41.1" customHeight="1" thickBot="1" x14ac:dyDescent="0.2">
      <c r="A29" s="141">
        <v>2</v>
      </c>
      <c r="B29" s="374"/>
      <c r="C29" s="173" t="e">
        <f>IF(#REF!="","",#REF!)</f>
        <v>#REF!</v>
      </c>
      <c r="D29" s="361" t="e">
        <f>IF(#REF!="","",#REF!)</f>
        <v>#REF!</v>
      </c>
      <c r="E29" s="361" t="e">
        <f>IF(#REF!="","",#REF!)</f>
        <v>#REF!</v>
      </c>
      <c r="F29" s="361" t="e">
        <f>IF(#REF!="","",#REF!)</f>
        <v>#REF!</v>
      </c>
      <c r="G29" s="361" t="e">
        <f>IF(#REF!="","",#REF!)</f>
        <v>#REF!</v>
      </c>
      <c r="H29" s="362" t="e">
        <f>IF(#REF!="","",#REF!)</f>
        <v>#REF!</v>
      </c>
      <c r="I29" s="363" t="e">
        <f>IF(#REF!="","",#REF!)</f>
        <v>#REF!</v>
      </c>
      <c r="J29" s="364" t="e">
        <f>IF(#REF!="","",#REF!)</f>
        <v>#REF!</v>
      </c>
      <c r="K29" s="365" t="e">
        <f>IF(#REF!="","",#REF!)</f>
        <v>#REF!</v>
      </c>
      <c r="L29" s="366" t="e">
        <f>IF(#REF!="","",#REF!)</f>
        <v>#REF!</v>
      </c>
      <c r="M29" s="366" t="e">
        <f>IF(#REF!="","",#REF!)</f>
        <v>#REF!</v>
      </c>
      <c r="N29" s="367" t="e">
        <f>IF(#REF!="","",#REF!)</f>
        <v>#REF!</v>
      </c>
      <c r="O29" s="368" t="e">
        <f>IF(#REF!="","",#REF!)</f>
        <v>#REF!</v>
      </c>
      <c r="P29" s="369" t="e">
        <f>IF(#REF!="","",#REF!)</f>
        <v>#REF!</v>
      </c>
      <c r="Q29" s="142" t="e">
        <f>IF(#REF!="","",#REF!)</f>
        <v>#REF!</v>
      </c>
      <c r="R29" s="142" t="e">
        <f>IF(#REF!="","",#REF!)</f>
        <v>#REF!</v>
      </c>
      <c r="S29" s="169" t="str">
        <f t="shared" si="1"/>
        <v>級・合格・賞は区分表にあるものを入力してください</v>
      </c>
    </row>
    <row r="30" spans="1:19" ht="41.1" customHeight="1" thickBot="1" x14ac:dyDescent="0.2">
      <c r="A30" s="141">
        <v>3</v>
      </c>
      <c r="B30" s="374"/>
      <c r="C30" s="173" t="e">
        <f>IF(#REF!="","",#REF!)</f>
        <v>#REF!</v>
      </c>
      <c r="D30" s="361" t="e">
        <f>IF(#REF!="","",#REF!)</f>
        <v>#REF!</v>
      </c>
      <c r="E30" s="361" t="e">
        <f>IF(#REF!="","",#REF!)</f>
        <v>#REF!</v>
      </c>
      <c r="F30" s="361" t="e">
        <f>IF(#REF!="","",#REF!)</f>
        <v>#REF!</v>
      </c>
      <c r="G30" s="361" t="e">
        <f>IF(#REF!="","",#REF!)</f>
        <v>#REF!</v>
      </c>
      <c r="H30" s="362" t="e">
        <f>IF(#REF!="","",#REF!)</f>
        <v>#REF!</v>
      </c>
      <c r="I30" s="363" t="e">
        <f>IF(#REF!="","",#REF!)</f>
        <v>#REF!</v>
      </c>
      <c r="J30" s="364" t="e">
        <f>IF(#REF!="","",#REF!)</f>
        <v>#REF!</v>
      </c>
      <c r="K30" s="365" t="e">
        <f>IF(#REF!="","",#REF!)</f>
        <v>#REF!</v>
      </c>
      <c r="L30" s="366" t="e">
        <f>IF(#REF!="","",#REF!)</f>
        <v>#REF!</v>
      </c>
      <c r="M30" s="366" t="e">
        <f>IF(#REF!="","",#REF!)</f>
        <v>#REF!</v>
      </c>
      <c r="N30" s="367" t="e">
        <f>IF(#REF!="","",#REF!)</f>
        <v>#REF!</v>
      </c>
      <c r="O30" s="368" t="e">
        <f>IF(#REF!="","",#REF!)</f>
        <v>#REF!</v>
      </c>
      <c r="P30" s="369" t="e">
        <f>IF(#REF!="","",#REF!)</f>
        <v>#REF!</v>
      </c>
      <c r="Q30" s="142" t="e">
        <f>IF(#REF!="","",#REF!)</f>
        <v>#REF!</v>
      </c>
      <c r="R30" s="142" t="e">
        <f>IF(#REF!="","",#REF!)</f>
        <v>#REF!</v>
      </c>
      <c r="S30" s="169" t="str">
        <f t="shared" si="1"/>
        <v>級・合格・賞は区分表にあるものを入力してください</v>
      </c>
    </row>
    <row r="31" spans="1:19" ht="41.1" customHeight="1" thickBot="1" x14ac:dyDescent="0.2">
      <c r="A31" s="141">
        <v>4</v>
      </c>
      <c r="B31" s="374"/>
      <c r="C31" s="173" t="e">
        <f>IF(#REF!="","",#REF!)</f>
        <v>#REF!</v>
      </c>
      <c r="D31" s="361" t="e">
        <f>IF(#REF!="","",#REF!)</f>
        <v>#REF!</v>
      </c>
      <c r="E31" s="361" t="e">
        <f>IF(#REF!="","",#REF!)</f>
        <v>#REF!</v>
      </c>
      <c r="F31" s="361" t="e">
        <f>IF(#REF!="","",#REF!)</f>
        <v>#REF!</v>
      </c>
      <c r="G31" s="361" t="e">
        <f>IF(#REF!="","",#REF!)</f>
        <v>#REF!</v>
      </c>
      <c r="H31" s="362" t="e">
        <f>IF(#REF!="","",#REF!)</f>
        <v>#REF!</v>
      </c>
      <c r="I31" s="363" t="e">
        <f>IF(#REF!="","",#REF!)</f>
        <v>#REF!</v>
      </c>
      <c r="J31" s="364" t="e">
        <f>IF(#REF!="","",#REF!)</f>
        <v>#REF!</v>
      </c>
      <c r="K31" s="365" t="e">
        <f>IF(#REF!="","",#REF!)</f>
        <v>#REF!</v>
      </c>
      <c r="L31" s="366" t="e">
        <f>IF(#REF!="","",#REF!)</f>
        <v>#REF!</v>
      </c>
      <c r="M31" s="366" t="e">
        <f>IF(#REF!="","",#REF!)</f>
        <v>#REF!</v>
      </c>
      <c r="N31" s="367" t="e">
        <f>IF(#REF!="","",#REF!)</f>
        <v>#REF!</v>
      </c>
      <c r="O31" s="368" t="e">
        <f>IF(#REF!="","",#REF!)</f>
        <v>#REF!</v>
      </c>
      <c r="P31" s="369" t="e">
        <f>IF(#REF!="","",#REF!)</f>
        <v>#REF!</v>
      </c>
      <c r="Q31" s="142" t="e">
        <f>IF(#REF!="","",#REF!)</f>
        <v>#REF!</v>
      </c>
      <c r="R31" s="142" t="e">
        <f>IF(#REF!="","",#REF!)</f>
        <v>#REF!</v>
      </c>
      <c r="S31" s="169" t="str">
        <f t="shared" si="1"/>
        <v>級・合格・賞は区分表にあるものを入力してください</v>
      </c>
    </row>
    <row r="32" spans="1:19" ht="41.1" customHeight="1" thickBot="1" x14ac:dyDescent="0.2">
      <c r="A32" s="141">
        <v>5</v>
      </c>
      <c r="B32" s="374"/>
      <c r="C32" s="173" t="e">
        <f>IF(#REF!="","",#REF!)</f>
        <v>#REF!</v>
      </c>
      <c r="D32" s="361" t="e">
        <f>IF(#REF!="","",#REF!)</f>
        <v>#REF!</v>
      </c>
      <c r="E32" s="361" t="e">
        <f>IF(#REF!="","",#REF!)</f>
        <v>#REF!</v>
      </c>
      <c r="F32" s="361" t="e">
        <f>IF(#REF!="","",#REF!)</f>
        <v>#REF!</v>
      </c>
      <c r="G32" s="361" t="e">
        <f>IF(#REF!="","",#REF!)</f>
        <v>#REF!</v>
      </c>
      <c r="H32" s="362" t="e">
        <f>IF(#REF!="","",#REF!)</f>
        <v>#REF!</v>
      </c>
      <c r="I32" s="363" t="e">
        <f>IF(#REF!="","",#REF!)</f>
        <v>#REF!</v>
      </c>
      <c r="J32" s="364" t="e">
        <f>IF(#REF!="","",#REF!)</f>
        <v>#REF!</v>
      </c>
      <c r="K32" s="365" t="e">
        <f>IF(#REF!="","",#REF!)</f>
        <v>#REF!</v>
      </c>
      <c r="L32" s="366" t="e">
        <f>IF(#REF!="","",#REF!)</f>
        <v>#REF!</v>
      </c>
      <c r="M32" s="366" t="e">
        <f>IF(#REF!="","",#REF!)</f>
        <v>#REF!</v>
      </c>
      <c r="N32" s="367" t="e">
        <f>IF(#REF!="","",#REF!)</f>
        <v>#REF!</v>
      </c>
      <c r="O32" s="368" t="e">
        <f>IF(#REF!="","",#REF!)</f>
        <v>#REF!</v>
      </c>
      <c r="P32" s="369" t="e">
        <f>IF(#REF!="","",#REF!)</f>
        <v>#REF!</v>
      </c>
      <c r="Q32" s="142" t="e">
        <f>IF(#REF!="","",#REF!)</f>
        <v>#REF!</v>
      </c>
      <c r="R32" s="142" t="e">
        <f>IF(#REF!="","",#REF!)</f>
        <v>#REF!</v>
      </c>
      <c r="S32" s="169" t="str">
        <f t="shared" si="1"/>
        <v>級・合格・賞は区分表にあるものを入力してください</v>
      </c>
    </row>
    <row r="33" spans="1:19" ht="41.1" customHeight="1" thickBot="1" x14ac:dyDescent="0.2">
      <c r="A33" s="141">
        <v>6</v>
      </c>
      <c r="B33" s="374"/>
      <c r="C33" s="173" t="e">
        <f>IF(#REF!="","",#REF!)</f>
        <v>#REF!</v>
      </c>
      <c r="D33" s="361" t="e">
        <f>IF(#REF!="","",#REF!)</f>
        <v>#REF!</v>
      </c>
      <c r="E33" s="361" t="e">
        <f>IF(#REF!="","",#REF!)</f>
        <v>#REF!</v>
      </c>
      <c r="F33" s="361" t="e">
        <f>IF(#REF!="","",#REF!)</f>
        <v>#REF!</v>
      </c>
      <c r="G33" s="361" t="e">
        <f>IF(#REF!="","",#REF!)</f>
        <v>#REF!</v>
      </c>
      <c r="H33" s="362" t="e">
        <f>IF(#REF!="","",#REF!)</f>
        <v>#REF!</v>
      </c>
      <c r="I33" s="363" t="e">
        <f>IF(#REF!="","",#REF!)</f>
        <v>#REF!</v>
      </c>
      <c r="J33" s="364" t="e">
        <f>IF(#REF!="","",#REF!)</f>
        <v>#REF!</v>
      </c>
      <c r="K33" s="365" t="e">
        <f>IF(#REF!="","",#REF!)</f>
        <v>#REF!</v>
      </c>
      <c r="L33" s="366" t="e">
        <f>IF(#REF!="","",#REF!)</f>
        <v>#REF!</v>
      </c>
      <c r="M33" s="366" t="e">
        <f>IF(#REF!="","",#REF!)</f>
        <v>#REF!</v>
      </c>
      <c r="N33" s="367" t="e">
        <f>IF(#REF!="","",#REF!)</f>
        <v>#REF!</v>
      </c>
      <c r="O33" s="368" t="e">
        <f>IF(#REF!="","",#REF!)</f>
        <v>#REF!</v>
      </c>
      <c r="P33" s="369" t="e">
        <f>IF(#REF!="","",#REF!)</f>
        <v>#REF!</v>
      </c>
      <c r="Q33" s="142" t="e">
        <f>IF(#REF!="","",#REF!)</f>
        <v>#REF!</v>
      </c>
      <c r="R33" s="142" t="e">
        <f>IF(#REF!="","",#REF!)</f>
        <v>#REF!</v>
      </c>
      <c r="S33" s="169" t="str">
        <f t="shared" si="1"/>
        <v>級・合格・賞は区分表にあるものを入力してください</v>
      </c>
    </row>
    <row r="34" spans="1:19" ht="41.1" customHeight="1" thickBot="1" x14ac:dyDescent="0.2">
      <c r="A34" s="141">
        <v>7</v>
      </c>
      <c r="B34" s="374"/>
      <c r="C34" s="173" t="e">
        <f>IF(#REF!="","",#REF!)</f>
        <v>#REF!</v>
      </c>
      <c r="D34" s="361" t="e">
        <f>IF(#REF!="","",#REF!)</f>
        <v>#REF!</v>
      </c>
      <c r="E34" s="361" t="e">
        <f>IF(#REF!="","",#REF!)</f>
        <v>#REF!</v>
      </c>
      <c r="F34" s="361" t="e">
        <f>IF(#REF!="","",#REF!)</f>
        <v>#REF!</v>
      </c>
      <c r="G34" s="361" t="e">
        <f>IF(#REF!="","",#REF!)</f>
        <v>#REF!</v>
      </c>
      <c r="H34" s="362" t="e">
        <f>IF(#REF!="","",#REF!)</f>
        <v>#REF!</v>
      </c>
      <c r="I34" s="363" t="e">
        <f>IF(#REF!="","",#REF!)</f>
        <v>#REF!</v>
      </c>
      <c r="J34" s="364" t="e">
        <f>IF(#REF!="","",#REF!)</f>
        <v>#REF!</v>
      </c>
      <c r="K34" s="365" t="e">
        <f>IF(#REF!="","",#REF!)</f>
        <v>#REF!</v>
      </c>
      <c r="L34" s="366" t="e">
        <f>IF(#REF!="","",#REF!)</f>
        <v>#REF!</v>
      </c>
      <c r="M34" s="366" t="e">
        <f>IF(#REF!="","",#REF!)</f>
        <v>#REF!</v>
      </c>
      <c r="N34" s="367" t="e">
        <f>IF(#REF!="","",#REF!)</f>
        <v>#REF!</v>
      </c>
      <c r="O34" s="368" t="e">
        <f>IF(#REF!="","",#REF!)</f>
        <v>#REF!</v>
      </c>
      <c r="P34" s="369" t="e">
        <f>IF(#REF!="","",#REF!)</f>
        <v>#REF!</v>
      </c>
      <c r="Q34" s="142" t="e">
        <f>IF(#REF!="","",#REF!)</f>
        <v>#REF!</v>
      </c>
      <c r="R34" s="142" t="e">
        <f>IF(#REF!="","",#REF!)</f>
        <v>#REF!</v>
      </c>
      <c r="S34" s="169" t="str">
        <f t="shared" si="1"/>
        <v>級・合格・賞は区分表にあるものを入力してください</v>
      </c>
    </row>
    <row r="35" spans="1:19" ht="41.1" customHeight="1" thickBot="1" x14ac:dyDescent="0.2">
      <c r="A35" s="141">
        <v>8</v>
      </c>
      <c r="B35" s="374"/>
      <c r="C35" s="173" t="e">
        <f>IF(#REF!="","",#REF!)</f>
        <v>#REF!</v>
      </c>
      <c r="D35" s="361" t="e">
        <f>IF(#REF!="","",#REF!)</f>
        <v>#REF!</v>
      </c>
      <c r="E35" s="361" t="e">
        <f>IF(#REF!="","",#REF!)</f>
        <v>#REF!</v>
      </c>
      <c r="F35" s="361" t="e">
        <f>IF(#REF!="","",#REF!)</f>
        <v>#REF!</v>
      </c>
      <c r="G35" s="361" t="e">
        <f>IF(#REF!="","",#REF!)</f>
        <v>#REF!</v>
      </c>
      <c r="H35" s="362" t="e">
        <f>IF(#REF!="","",#REF!)</f>
        <v>#REF!</v>
      </c>
      <c r="I35" s="363" t="e">
        <f>IF(#REF!="","",#REF!)</f>
        <v>#REF!</v>
      </c>
      <c r="J35" s="364" t="e">
        <f>IF(#REF!="","",#REF!)</f>
        <v>#REF!</v>
      </c>
      <c r="K35" s="365" t="e">
        <f>IF(#REF!="","",#REF!)</f>
        <v>#REF!</v>
      </c>
      <c r="L35" s="366" t="e">
        <f>IF(#REF!="","",#REF!)</f>
        <v>#REF!</v>
      </c>
      <c r="M35" s="366" t="e">
        <f>IF(#REF!="","",#REF!)</f>
        <v>#REF!</v>
      </c>
      <c r="N35" s="367" t="e">
        <f>IF(#REF!="","",#REF!)</f>
        <v>#REF!</v>
      </c>
      <c r="O35" s="368" t="e">
        <f>IF(#REF!="","",#REF!)</f>
        <v>#REF!</v>
      </c>
      <c r="P35" s="369" t="e">
        <f>IF(#REF!="","",#REF!)</f>
        <v>#REF!</v>
      </c>
      <c r="Q35" s="142" t="e">
        <f>IF(#REF!="","",#REF!)</f>
        <v>#REF!</v>
      </c>
      <c r="R35" s="142" t="e">
        <f>IF(#REF!="","",#REF!)</f>
        <v>#REF!</v>
      </c>
      <c r="S35" s="169" t="str">
        <f t="shared" si="1"/>
        <v>級・合格・賞は区分表にあるものを入力してください</v>
      </c>
    </row>
    <row r="36" spans="1:19" ht="41.1" customHeight="1" thickBot="1" x14ac:dyDescent="0.2">
      <c r="A36" s="141">
        <v>9</v>
      </c>
      <c r="B36" s="374"/>
      <c r="C36" s="173" t="e">
        <f>IF(#REF!="","",#REF!)</f>
        <v>#REF!</v>
      </c>
      <c r="D36" s="361" t="e">
        <f>IF(#REF!="","",#REF!)</f>
        <v>#REF!</v>
      </c>
      <c r="E36" s="361" t="e">
        <f>IF(#REF!="","",#REF!)</f>
        <v>#REF!</v>
      </c>
      <c r="F36" s="361" t="e">
        <f>IF(#REF!="","",#REF!)</f>
        <v>#REF!</v>
      </c>
      <c r="G36" s="361" t="e">
        <f>IF(#REF!="","",#REF!)</f>
        <v>#REF!</v>
      </c>
      <c r="H36" s="362" t="e">
        <f>IF(#REF!="","",#REF!)</f>
        <v>#REF!</v>
      </c>
      <c r="I36" s="363" t="e">
        <f>IF(#REF!="","",#REF!)</f>
        <v>#REF!</v>
      </c>
      <c r="J36" s="364" t="e">
        <f>IF(#REF!="","",#REF!)</f>
        <v>#REF!</v>
      </c>
      <c r="K36" s="365" t="e">
        <f>IF(#REF!="","",#REF!)</f>
        <v>#REF!</v>
      </c>
      <c r="L36" s="366" t="e">
        <f>IF(#REF!="","",#REF!)</f>
        <v>#REF!</v>
      </c>
      <c r="M36" s="366" t="e">
        <f>IF(#REF!="","",#REF!)</f>
        <v>#REF!</v>
      </c>
      <c r="N36" s="367" t="e">
        <f>IF(#REF!="","",#REF!)</f>
        <v>#REF!</v>
      </c>
      <c r="O36" s="368" t="e">
        <f>IF(#REF!="","",#REF!)</f>
        <v>#REF!</v>
      </c>
      <c r="P36" s="369" t="e">
        <f>IF(#REF!="","",#REF!)</f>
        <v>#REF!</v>
      </c>
      <c r="Q36" s="142" t="e">
        <f>IF(#REF!="","",#REF!)</f>
        <v>#REF!</v>
      </c>
      <c r="R36" s="142" t="e">
        <f>IF(#REF!="","",#REF!)</f>
        <v>#REF!</v>
      </c>
      <c r="S36" s="169" t="str">
        <f t="shared" si="1"/>
        <v>級・合格・賞は区分表にあるものを入力してください</v>
      </c>
    </row>
    <row r="37" spans="1:19" ht="41.1" customHeight="1" thickBot="1" x14ac:dyDescent="0.2">
      <c r="A37" s="141">
        <v>10</v>
      </c>
      <c r="B37" s="375"/>
      <c r="C37" s="173" t="e">
        <f>IF(#REF!="","",#REF!)</f>
        <v>#REF!</v>
      </c>
      <c r="D37" s="361" t="e">
        <f>IF(#REF!="","",#REF!)</f>
        <v>#REF!</v>
      </c>
      <c r="E37" s="361" t="e">
        <f>IF(#REF!="","",#REF!)</f>
        <v>#REF!</v>
      </c>
      <c r="F37" s="361" t="e">
        <f>IF(#REF!="","",#REF!)</f>
        <v>#REF!</v>
      </c>
      <c r="G37" s="361" t="e">
        <f>IF(#REF!="","",#REF!)</f>
        <v>#REF!</v>
      </c>
      <c r="H37" s="362" t="e">
        <f>IF(#REF!="","",#REF!)</f>
        <v>#REF!</v>
      </c>
      <c r="I37" s="363" t="e">
        <f>IF(#REF!="","",#REF!)</f>
        <v>#REF!</v>
      </c>
      <c r="J37" s="364" t="e">
        <f>IF(#REF!="","",#REF!)</f>
        <v>#REF!</v>
      </c>
      <c r="K37" s="365" t="e">
        <f>IF(#REF!="","",#REF!)</f>
        <v>#REF!</v>
      </c>
      <c r="L37" s="366" t="e">
        <f>IF(#REF!="","",#REF!)</f>
        <v>#REF!</v>
      </c>
      <c r="M37" s="366" t="e">
        <f>IF(#REF!="","",#REF!)</f>
        <v>#REF!</v>
      </c>
      <c r="N37" s="367" t="e">
        <f>IF(#REF!="","",#REF!)</f>
        <v>#REF!</v>
      </c>
      <c r="O37" s="368" t="e">
        <f>IF(#REF!="","",#REF!)</f>
        <v>#REF!</v>
      </c>
      <c r="P37" s="369" t="e">
        <f>IF(#REF!="","",#REF!)</f>
        <v>#REF!</v>
      </c>
      <c r="Q37" s="142" t="e">
        <f>IF(#REF!="","",#REF!)</f>
        <v>#REF!</v>
      </c>
      <c r="R37" s="142" t="e">
        <f>IF(#REF!="","",#REF!)</f>
        <v>#REF!</v>
      </c>
      <c r="S37" s="169" t="str">
        <f t="shared" si="1"/>
        <v>級・合格・賞は区分表にあるものを入力してください</v>
      </c>
    </row>
    <row r="38" spans="1:19" ht="15" thickBot="1" x14ac:dyDescent="0.2">
      <c r="A38" s="358" t="s">
        <v>25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60"/>
      <c r="R38" s="172" t="e">
        <f>SUM(R28:R37)</f>
        <v>#REF!</v>
      </c>
      <c r="S38" s="145"/>
    </row>
    <row r="39" spans="1:19" ht="15" thickBot="1" x14ac:dyDescent="0.2">
      <c r="A39" s="358" t="s">
        <v>26</v>
      </c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60"/>
      <c r="R39" s="172" t="e">
        <f>R27+R38</f>
        <v>#REF!</v>
      </c>
      <c r="S39" s="145"/>
    </row>
    <row r="40" spans="1:19" x14ac:dyDescent="0.1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spans="1:19" s="137" customFormat="1" ht="17.25" x14ac:dyDescent="0.15">
      <c r="A41" s="150"/>
      <c r="B41" s="150"/>
      <c r="C41" s="162"/>
      <c r="D41" s="150"/>
      <c r="E41" s="150"/>
      <c r="F41" s="150"/>
      <c r="G41" s="150"/>
      <c r="H41" s="150"/>
      <c r="I41" s="150"/>
      <c r="J41" s="150"/>
      <c r="K41" s="150" t="s">
        <v>915</v>
      </c>
      <c r="L41" s="150"/>
      <c r="M41" s="150"/>
      <c r="N41" s="150"/>
      <c r="O41" s="380" t="str">
        <f>IF(V3="","",V3)</f>
        <v/>
      </c>
      <c r="P41" s="381"/>
      <c r="Q41" s="381"/>
      <c r="R41" s="381"/>
      <c r="S41" s="150"/>
    </row>
    <row r="42" spans="1:19" s="136" customFormat="1" ht="17.25" x14ac:dyDescent="0.15">
      <c r="A42" s="146"/>
      <c r="B42" s="146"/>
      <c r="C42" s="148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1:19" s="136" customFormat="1" ht="25.5" customHeight="1" x14ac:dyDescent="0.15">
      <c r="A43" s="146"/>
      <c r="B43" s="146"/>
      <c r="C43" s="148"/>
      <c r="D43" s="146"/>
      <c r="E43" s="146"/>
      <c r="F43" s="146"/>
      <c r="G43" s="146"/>
      <c r="H43" s="146"/>
      <c r="I43" s="146"/>
      <c r="J43" s="146"/>
      <c r="K43" s="150" t="s">
        <v>910</v>
      </c>
      <c r="L43" s="150"/>
      <c r="M43" s="150"/>
      <c r="N43" s="150"/>
      <c r="O43" s="146"/>
      <c r="P43" s="146"/>
      <c r="Q43" s="146"/>
      <c r="R43" s="146"/>
      <c r="S43" s="146"/>
    </row>
    <row r="44" spans="1:19" s="136" customFormat="1" ht="30.75" customHeight="1" x14ac:dyDescent="0.15">
      <c r="A44" s="146"/>
      <c r="B44" s="146"/>
      <c r="C44" s="148"/>
      <c r="D44" s="146"/>
      <c r="E44" s="146"/>
      <c r="F44" s="146"/>
      <c r="G44" s="146"/>
      <c r="H44" s="146"/>
      <c r="I44" s="146"/>
      <c r="J44" s="146"/>
      <c r="K44" s="150" t="s">
        <v>916</v>
      </c>
      <c r="L44" s="150"/>
      <c r="M44" s="150"/>
      <c r="N44" s="174" t="s">
        <v>1115</v>
      </c>
      <c r="O44" s="174"/>
      <c r="P44" s="146"/>
      <c r="Q44" s="146"/>
      <c r="R44" s="146"/>
      <c r="S44" s="146"/>
    </row>
    <row r="45" spans="1:19" s="136" customFormat="1" ht="17.25" x14ac:dyDescent="0.15">
      <c r="A45" s="146"/>
      <c r="B45" s="146"/>
      <c r="C45" s="148"/>
      <c r="D45" s="146"/>
      <c r="E45" s="146"/>
      <c r="F45" s="146"/>
      <c r="G45" s="146"/>
      <c r="H45" s="146"/>
      <c r="I45" s="146"/>
      <c r="J45" s="146"/>
      <c r="K45" s="150"/>
      <c r="L45" s="150"/>
      <c r="M45" s="150"/>
      <c r="N45" s="175"/>
      <c r="O45" s="174"/>
      <c r="P45" s="146"/>
      <c r="Q45" s="146"/>
      <c r="R45" s="146"/>
      <c r="S45" s="146"/>
    </row>
    <row r="46" spans="1:19" x14ac:dyDescent="0.1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</row>
    <row r="60" spans="23:27" ht="17.25" x14ac:dyDescent="0.15">
      <c r="X60" s="137" t="s">
        <v>1116</v>
      </c>
    </row>
    <row r="61" spans="23:27" x14ac:dyDescent="0.15">
      <c r="W61" s="5" t="s">
        <v>920</v>
      </c>
      <c r="X61" s="5" t="e">
        <f>IF(AND(R27&gt;=40,R39&gt;=60),"プラチナ",IF(AND(R27&gt;=30,R39&gt;=45),"ゴールド",IF(AND(R27&gt;=20,R39&gt;=30),"シルバー",0)))</f>
        <v>#REF!</v>
      </c>
    </row>
    <row r="62" spans="23:27" x14ac:dyDescent="0.15">
      <c r="W62" s="5" t="s">
        <v>922</v>
      </c>
      <c r="X62" s="51" t="e">
        <f>RIGHT(Y62,2)</f>
        <v>#REF!</v>
      </c>
      <c r="Y62" s="177" t="e">
        <f>YEAR(Z62)</f>
        <v>#REF!</v>
      </c>
      <c r="Z62" s="5" t="e">
        <f>#REF!&amp;#REF!&amp;"年1月1日"</f>
        <v>#REF!</v>
      </c>
      <c r="AA62" s="176"/>
    </row>
    <row r="63" spans="23:27" x14ac:dyDescent="0.15">
      <c r="W63" s="5" t="s">
        <v>923</v>
      </c>
      <c r="X63" s="51" t="e">
        <f>TEXT(#REF!,"00000")</f>
        <v>#REF!</v>
      </c>
    </row>
    <row r="64" spans="23:27" x14ac:dyDescent="0.15">
      <c r="W64" s="5" t="s">
        <v>921</v>
      </c>
      <c r="X64" s="51" t="e">
        <f>IF(AND(R27&gt;=40,R39&gt;=60),"P",IF(AND(R27&gt;=30,R39&gt;=45),"G",IF(AND(R27&gt;=20,R39&gt;=30),"S","R")))</f>
        <v>#REF!</v>
      </c>
    </row>
    <row r="65" spans="23:24" x14ac:dyDescent="0.15">
      <c r="W65" s="5" t="s">
        <v>924</v>
      </c>
      <c r="X65" s="178" t="str">
        <f>TEXT(V2,"00000")</f>
        <v>00000</v>
      </c>
    </row>
    <row r="66" spans="23:24" x14ac:dyDescent="0.15">
      <c r="W66" s="5" t="s">
        <v>939</v>
      </c>
      <c r="X66" s="5" t="e">
        <f>IF(AND(COUNTIF(#REF!,"2101"),COUNTIF(#REF!,"特級")),"特級",IF(AND(COUNTIF(#REF!,"2101"),COUNTIF(#REF!,"上級")),"上級",IF(AND(COUNTIF(#REF!,"2101"),COUNTIF(#REF!,"中級")),"中級",IF(AND(COUNTIF(#REF!,"2101"),COUNTIF(#REF!,"初級")),"初級",""))))</f>
        <v>#REF!</v>
      </c>
    </row>
  </sheetData>
  <mergeCells count="105">
    <mergeCell ref="O41:R41"/>
    <mergeCell ref="D16:G16"/>
    <mergeCell ref="H16:J16"/>
    <mergeCell ref="D18:G18"/>
    <mergeCell ref="H18:J18"/>
    <mergeCell ref="D19:G19"/>
    <mergeCell ref="H19:J19"/>
    <mergeCell ref="H7:I7"/>
    <mergeCell ref="H8:I8"/>
    <mergeCell ref="H9:I9"/>
    <mergeCell ref="K16:N16"/>
    <mergeCell ref="O16:P16"/>
    <mergeCell ref="O22:P22"/>
    <mergeCell ref="K23:N23"/>
    <mergeCell ref="O23:P23"/>
    <mergeCell ref="K24:N24"/>
    <mergeCell ref="O24:P24"/>
    <mergeCell ref="K18:N18"/>
    <mergeCell ref="O18:P18"/>
    <mergeCell ref="K19:N19"/>
    <mergeCell ref="O19:P19"/>
    <mergeCell ref="K20:N20"/>
    <mergeCell ref="O20:P20"/>
    <mergeCell ref="H29:J29"/>
    <mergeCell ref="B17:B26"/>
    <mergeCell ref="D17:G17"/>
    <mergeCell ref="H17:J17"/>
    <mergeCell ref="K17:N17"/>
    <mergeCell ref="O17:P17"/>
    <mergeCell ref="H10:I10"/>
    <mergeCell ref="D26:G26"/>
    <mergeCell ref="H26:J26"/>
    <mergeCell ref="D24:G24"/>
    <mergeCell ref="H24:J24"/>
    <mergeCell ref="D25:G25"/>
    <mergeCell ref="H25:J25"/>
    <mergeCell ref="K25:N25"/>
    <mergeCell ref="D22:G22"/>
    <mergeCell ref="H22:J22"/>
    <mergeCell ref="D23:G23"/>
    <mergeCell ref="H23:J23"/>
    <mergeCell ref="D20:G20"/>
    <mergeCell ref="H20:J20"/>
    <mergeCell ref="D21:G21"/>
    <mergeCell ref="H21:J21"/>
    <mergeCell ref="K21:N21"/>
    <mergeCell ref="O21:P21"/>
    <mergeCell ref="K22:N22"/>
    <mergeCell ref="K29:N29"/>
    <mergeCell ref="O29:P29"/>
    <mergeCell ref="D30:G30"/>
    <mergeCell ref="H30:J30"/>
    <mergeCell ref="K30:N30"/>
    <mergeCell ref="O30:P30"/>
    <mergeCell ref="O25:P25"/>
    <mergeCell ref="K26:N26"/>
    <mergeCell ref="O26:P26"/>
    <mergeCell ref="A27:Q27"/>
    <mergeCell ref="B28:B37"/>
    <mergeCell ref="D28:G28"/>
    <mergeCell ref="H28:J28"/>
    <mergeCell ref="K28:N28"/>
    <mergeCell ref="O28:P28"/>
    <mergeCell ref="D29:G29"/>
    <mergeCell ref="D33:G33"/>
    <mergeCell ref="H33:J33"/>
    <mergeCell ref="K33:N33"/>
    <mergeCell ref="O33:P33"/>
    <mergeCell ref="D34:G34"/>
    <mergeCell ref="H34:J34"/>
    <mergeCell ref="K34:N34"/>
    <mergeCell ref="O34:P34"/>
    <mergeCell ref="D31:G31"/>
    <mergeCell ref="H31:J31"/>
    <mergeCell ref="K31:N31"/>
    <mergeCell ref="O31:P31"/>
    <mergeCell ref="D32:G32"/>
    <mergeCell ref="H32:J32"/>
    <mergeCell ref="K32:N32"/>
    <mergeCell ref="O32:P32"/>
    <mergeCell ref="D37:G37"/>
    <mergeCell ref="H37:J37"/>
    <mergeCell ref="K37:N37"/>
    <mergeCell ref="O37:P37"/>
    <mergeCell ref="A38:Q38"/>
    <mergeCell ref="A39:Q39"/>
    <mergeCell ref="D35:G35"/>
    <mergeCell ref="H35:J35"/>
    <mergeCell ref="K35:N35"/>
    <mergeCell ref="O35:P35"/>
    <mergeCell ref="D36:G36"/>
    <mergeCell ref="H36:J36"/>
    <mergeCell ref="K36:N36"/>
    <mergeCell ref="O36:P36"/>
    <mergeCell ref="K8:R8"/>
    <mergeCell ref="N9:O9"/>
    <mergeCell ref="K10:O10"/>
    <mergeCell ref="M1:Q1"/>
    <mergeCell ref="A3:R3"/>
    <mergeCell ref="F13:G13"/>
    <mergeCell ref="K5:O5"/>
    <mergeCell ref="K6:R6"/>
    <mergeCell ref="K7:P7"/>
    <mergeCell ref="H5:I5"/>
    <mergeCell ref="H6:I6"/>
  </mergeCells>
  <phoneticPr fontId="12"/>
  <dataValidations count="5">
    <dataValidation allowBlank="1" showErrorMessage="1" promptTitle="▼をクリックしてください。" prompt="リストの中から選択してください。" sqref="K9" xr:uid="{00000000-0002-0000-0800-000000000000}"/>
    <dataValidation allowBlank="1" showInputMessage="1" showErrorMessage="1" prompt="コース名等" sqref="O14:P14" xr:uid="{00000000-0002-0000-0800-000001000000}"/>
    <dataValidation allowBlank="1" showInputMessage="1" showErrorMessage="1" prompt="学科名" sqref="K14:L14" xr:uid="{00000000-0002-0000-0800-000002000000}"/>
    <dataValidation type="custom" imeMode="halfAlpha" allowBlank="1" showInputMessage="1" showErrorMessage="1" error="このコードは入力済みです。" prompt="区分Ｂのコードを入力してください_x000a_区分表シートのコピー用コードをコピーすることもできます" sqref="C28:C37" xr:uid="{00000000-0002-0000-0800-000003000000}">
      <formula1>COUNTIF($C$28:$C$37,C28)=1</formula1>
    </dataValidation>
    <dataValidation imeMode="halfAlpha" allowBlank="1" showInputMessage="1" showErrorMessage="1" sqref="V2" xr:uid="{00000000-0002-0000-0800-000004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4" fitToWidth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①～④の内容を確認してください" error="①年/月/日を入力してください_x000a_②生年月日の入力が必要です_x000a_③高校入学後に取得した資格等が有効です_x000a_④申請月日を確認してください　申請月日より前に取得した資格が有効です" prompt="取得した年/月/日を入力してください" xr:uid="{00000000-0002-0000-0800-000005000000}">
          <x14:formula1>
            <xm:f>規制用データ!$F$2</xm:f>
          </x14:formula1>
          <x14:formula2>
            <xm:f>規制用データ!$A$2</xm:f>
          </x14:formula2>
          <xm:sqref>K28:N37</xm:sqref>
        </x14:dataValidation>
        <x14:dataValidation type="list" allowBlank="1" showInputMessage="1" showErrorMessage="1" promptTitle="▼をクリック" prompt="区分表から該当する級等を選んでください" xr:uid="{00000000-0002-0000-0800-000006000000}">
          <x14:formula1>
            <xm:f>規制用データ!$K$56:$K$150</xm:f>
          </x14:formula1>
          <xm:sqref>O28:P37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区分表Ａ・Ｂ</vt:lpstr>
      <vt:lpstr>区分表Ｃ</vt:lpstr>
      <vt:lpstr>資格用ＤＢ</vt:lpstr>
      <vt:lpstr>ランク用ＤＢ（区分Ａ）</vt:lpstr>
      <vt:lpstr>ランク用ＤＢ（区分B）</vt:lpstr>
      <vt:lpstr>規制用データ</vt:lpstr>
      <vt:lpstr>様式７（証明書）</vt:lpstr>
      <vt:lpstr>区分表Ａ・Ｂ!Print_Area</vt:lpstr>
      <vt:lpstr>'様式７（証明書）'!Print_Area</vt:lpstr>
      <vt:lpstr>区分表Ａ・Ｂ!Print_Titles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校長会10</cp:lastModifiedBy>
  <cp:lastPrinted>2018-02-22T06:51:40Z</cp:lastPrinted>
  <dcterms:created xsi:type="dcterms:W3CDTF">2014-07-28T03:56:00Z</dcterms:created>
  <dcterms:modified xsi:type="dcterms:W3CDTF">2019-11-01T02:18:56Z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